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3065"/>
  </bookViews>
  <sheets>
    <sheet name="B包" sheetId="4" r:id="rId1"/>
  </sheets>
  <definedNames>
    <definedName name="_xlnm.Print_Titles" localSheetId="0">B包!$2:$2</definedName>
  </definedNames>
  <calcPr calcId="144525"/>
</workbook>
</file>

<file path=xl/sharedStrings.xml><?xml version="1.0" encoding="utf-8"?>
<sst xmlns="http://schemas.openxmlformats.org/spreadsheetml/2006/main" count="164">
  <si>
    <t>德宏州人民医院手术器械B包报价清单</t>
  </si>
  <si>
    <t>序号</t>
  </si>
  <si>
    <t>器械包</t>
  </si>
  <si>
    <t>名称</t>
  </si>
  <si>
    <t>规格</t>
  </si>
  <si>
    <t>数量</t>
  </si>
  <si>
    <t>参考单价</t>
  </si>
  <si>
    <t>参考总价</t>
  </si>
  <si>
    <t>品牌型号</t>
  </si>
  <si>
    <t>注册证/备案证号</t>
  </si>
  <si>
    <t>单价报价</t>
  </si>
  <si>
    <t>总价报价</t>
  </si>
  <si>
    <t>其它</t>
  </si>
  <si>
    <t>供应室器械包</t>
  </si>
  <si>
    <t>小直钳</t>
  </si>
  <si>
    <t>12.5cm</t>
  </si>
  <si>
    <t>小弯钳</t>
  </si>
  <si>
    <t>中弯钳</t>
  </si>
  <si>
    <t>14Cm</t>
  </si>
  <si>
    <t>布巾钳</t>
  </si>
  <si>
    <t>组织钳（皮钳）</t>
  </si>
  <si>
    <t>16Cm</t>
  </si>
  <si>
    <t>持针器</t>
  </si>
  <si>
    <t>组织剪</t>
  </si>
  <si>
    <t>线剪</t>
  </si>
  <si>
    <t>有齿镊</t>
  </si>
  <si>
    <t>无齿镊</t>
  </si>
  <si>
    <t>刀柄</t>
  </si>
  <si>
    <t>（4号）</t>
  </si>
  <si>
    <t>（7号）</t>
  </si>
  <si>
    <t>小拉钩</t>
  </si>
  <si>
    <t>12.5cm 同向直角/直角</t>
  </si>
  <si>
    <t>肠钳包</t>
  </si>
  <si>
    <t>肠钳</t>
  </si>
  <si>
    <t>22cm直 斜齿</t>
  </si>
  <si>
    <t>22cm弯 斜齿</t>
  </si>
  <si>
    <t>止血钳</t>
  </si>
  <si>
    <t>24cm直有钩</t>
  </si>
  <si>
    <t>持物钳包</t>
  </si>
  <si>
    <t>不锈钢镊子杯（持物钳杯）</t>
  </si>
  <si>
    <t>大号</t>
  </si>
  <si>
    <t>海绵钳</t>
  </si>
  <si>
    <t>25cm弯有齿 头宽10</t>
  </si>
  <si>
    <t>18cm弯全齿</t>
  </si>
  <si>
    <t>18cm弯</t>
  </si>
  <si>
    <t>弹道碎石包</t>
  </si>
  <si>
    <t>弯盘</t>
  </si>
  <si>
    <t>16cm弯全齿</t>
  </si>
  <si>
    <t>16cm直全齿</t>
  </si>
  <si>
    <t>持针钳</t>
  </si>
  <si>
    <t>18cm粗针</t>
  </si>
  <si>
    <t>手术剪</t>
  </si>
  <si>
    <t>18cm直尖</t>
  </si>
  <si>
    <t>7号</t>
  </si>
  <si>
    <t>汤盆</t>
  </si>
  <si>
    <t>24cm</t>
  </si>
  <si>
    <t>22cm</t>
  </si>
  <si>
    <t>16cm</t>
  </si>
  <si>
    <t>小口缸</t>
  </si>
  <si>
    <t>8cm250ML</t>
  </si>
  <si>
    <t>肝胆、骨科血
管外科基础器械</t>
  </si>
  <si>
    <t xml:space="preserve">显微止血夹
</t>
  </si>
  <si>
    <t>弹簧式小弯L50横齿(动脉)</t>
  </si>
  <si>
    <t>弹簧式小弯L35横齿（动脉）</t>
  </si>
  <si>
    <t>反力式直L70横齿</t>
  </si>
  <si>
    <t>反力式直L60横齿</t>
  </si>
  <si>
    <t>止血弯L37横齿H15</t>
  </si>
  <si>
    <t>止血弯L57横齿H22</t>
  </si>
  <si>
    <t>显微镊</t>
  </si>
  <si>
    <t>14cm，直，头宽1.2(钛)</t>
  </si>
  <si>
    <t>18cm，直，头宽1.2钛）</t>
  </si>
  <si>
    <t>显微持针钳</t>
  </si>
  <si>
    <t>18cm,直，头宽0.4cm带锁(钛)</t>
  </si>
  <si>
    <t>无损伤止血钳</t>
  </si>
  <si>
    <t>14cm，圆弯1*2齿，32*8</t>
  </si>
  <si>
    <t>16cm，圆弯1*2齿，35*10</t>
  </si>
  <si>
    <t>无损上阻断钳</t>
  </si>
  <si>
    <t>12.5cm角弯1*2齿，30°*20</t>
  </si>
  <si>
    <t>16cm角弯1*2齿，30°*21</t>
  </si>
  <si>
    <t>肝胆普外科基础器械</t>
  </si>
  <si>
    <t>荷包成型器（荷包钳2把）</t>
  </si>
  <si>
    <t>26cm,钳式9齿，头长55</t>
  </si>
  <si>
    <t>开腹器械包</t>
  </si>
  <si>
    <t>25cm弯无齿 头宽10</t>
  </si>
  <si>
    <t>12.5cm弯全齿</t>
  </si>
  <si>
    <t>22cm弯全齿</t>
  </si>
  <si>
    <t>22cm直全齿</t>
  </si>
  <si>
    <t>组织钳</t>
  </si>
  <si>
    <t>18cm 普通 头宽5</t>
  </si>
  <si>
    <t>18cm直有钩</t>
  </si>
  <si>
    <t>分离结扎钳</t>
  </si>
  <si>
    <t>22cm 90°×18全齿</t>
  </si>
  <si>
    <t>24cm粗针</t>
  </si>
  <si>
    <t>18cm直</t>
  </si>
  <si>
    <t>22cm弯</t>
  </si>
  <si>
    <t>22cm弯窄头WD 精细</t>
  </si>
  <si>
    <t>组织镊</t>
  </si>
  <si>
    <t>12.5cm直形 1×2钩</t>
  </si>
  <si>
    <t>医用镊</t>
  </si>
  <si>
    <t>20cm横齿（敷料）</t>
  </si>
  <si>
    <t>12.5cm横齿（敷料）</t>
  </si>
  <si>
    <t>腹腔吸引管</t>
  </si>
  <si>
    <t>20cm直形圆头φ10</t>
  </si>
  <si>
    <t>深部拉钩（小S拉钩）</t>
  </si>
  <si>
    <t>20cm板式 叶宽24×100</t>
  </si>
  <si>
    <t>深部拉钩（中S拉钩）</t>
  </si>
  <si>
    <t>25cm板式 叶宽36×115</t>
  </si>
  <si>
    <t>深部拉钩（大S拉钩）</t>
  </si>
  <si>
    <t>30cm板式 叶宽48×152</t>
  </si>
  <si>
    <t>组织拉钩（甲状腺拉钩）</t>
  </si>
  <si>
    <t>21cm同向直角/折角2个/套</t>
  </si>
  <si>
    <t>腹壁拉钩</t>
  </si>
  <si>
    <t>28cm圆柄式</t>
  </si>
  <si>
    <t>4号</t>
  </si>
  <si>
    <t>压肠板</t>
  </si>
  <si>
    <t>30cm</t>
  </si>
  <si>
    <t>LC普通钳子包</t>
  </si>
  <si>
    <t>25cm弯有齿 头宽8</t>
  </si>
  <si>
    <t>14cm弯全齿</t>
  </si>
  <si>
    <t>7号刀柄</t>
  </si>
  <si>
    <t>PVP包</t>
  </si>
  <si>
    <t>18cm直全齿</t>
  </si>
  <si>
    <t>骨锤</t>
  </si>
  <si>
    <t>22cm球平面 270g</t>
  </si>
  <si>
    <t>8cm250ml</t>
  </si>
  <si>
    <t>大清创包</t>
  </si>
  <si>
    <t>18cm弯窄头WD 精细</t>
  </si>
  <si>
    <t>25cm横齿（敷料）</t>
  </si>
  <si>
    <t>组织拉钩</t>
  </si>
  <si>
    <t>12.5cm同向直角/直角2个/套</t>
  </si>
  <si>
    <t>4号刀柄</t>
  </si>
  <si>
    <t>胆道探针包</t>
  </si>
  <si>
    <t>取石钳</t>
  </si>
  <si>
    <t>20cm 穿鳃式H20(胆)</t>
  </si>
  <si>
    <t>20cm 穿鳃式H32(胆)</t>
  </si>
  <si>
    <t>24cm 90°×19全齿</t>
  </si>
  <si>
    <t>22cm 65×23半齿</t>
  </si>
  <si>
    <t>25cm细针</t>
  </si>
  <si>
    <t>胆道探条</t>
  </si>
  <si>
    <t>2号</t>
  </si>
  <si>
    <t>3号</t>
  </si>
  <si>
    <t>5号</t>
  </si>
  <si>
    <t>6号</t>
  </si>
  <si>
    <t>8号</t>
  </si>
  <si>
    <t>胆石匙（刮勺）</t>
  </si>
  <si>
    <t>25cm，匙宽5/6</t>
  </si>
  <si>
    <t>25cm，匙宽8/10</t>
  </si>
  <si>
    <t>25cm，匙宽12/14</t>
  </si>
  <si>
    <t>甲状腺器械包</t>
  </si>
  <si>
    <t>20cm弯全齿</t>
  </si>
  <si>
    <t>扁桃体钳</t>
  </si>
  <si>
    <t>22cm三爪</t>
  </si>
  <si>
    <t>18cm 70°×12半齿</t>
  </si>
  <si>
    <t>肠夹持钳</t>
  </si>
  <si>
    <t>18cm</t>
  </si>
  <si>
    <t>阑尾器械包</t>
  </si>
  <si>
    <t>25cm直有齿 头宽10</t>
  </si>
  <si>
    <t>25cm直无齿 头宽10</t>
  </si>
  <si>
    <t>碗包</t>
  </si>
  <si>
    <t>帕巾钳</t>
  </si>
  <si>
    <t>14cm尖头</t>
  </si>
  <si>
    <t>20cm</t>
  </si>
  <si>
    <t>合计：</t>
  </si>
  <si>
    <t>注：1.投标报价为全包价，以人民币为结算单位，报价包括：本项目所有产品、产品的运输装卸、安装、调试、验收、维护费、保险、质保、耗材、辅材、培训、利润、后续服务、各种税费、中标服务费等全部费用。                                                                                                              2.各项技术参数、规格和性能要求如出现引用某一特定的专利技术、商标、名称、设计、原产地或供应者等情况，则仅起参考作用。供应商可选用实质上“相当于”或“优于”该参考技术规格要求的产品投标。
3.投标报价超过最高限价做无效标书处理。</t>
  </si>
</sst>
</file>

<file path=xl/styles.xml><?xml version="1.0" encoding="utf-8"?>
<styleSheet xmlns="http://schemas.openxmlformats.org/spreadsheetml/2006/main">
  <numFmts count="6">
    <numFmt numFmtId="176" formatCode="#,##0.00;[Red]#,##0.00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7" formatCode="0.00;[Red]0.00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color theme="1"/>
      <name val="楷体"/>
      <charset val="134"/>
    </font>
    <font>
      <b/>
      <sz val="16"/>
      <name val="华文楷体"/>
      <charset val="134"/>
    </font>
    <font>
      <b/>
      <sz val="16"/>
      <color rgb="FFFF0000"/>
      <name val="楷体"/>
      <charset val="134"/>
    </font>
    <font>
      <sz val="16"/>
      <color theme="1"/>
      <name val="华文楷体"/>
      <charset val="134"/>
    </font>
    <font>
      <b/>
      <sz val="16"/>
      <color theme="1"/>
      <name val="华文楷体"/>
      <charset val="134"/>
    </font>
    <font>
      <b/>
      <sz val="16"/>
      <color rgb="FF000000"/>
      <name val="华文楷体"/>
      <charset val="134"/>
    </font>
    <font>
      <sz val="16"/>
      <name val="华文楷体"/>
      <charset val="134"/>
    </font>
    <font>
      <b/>
      <sz val="16"/>
      <name val="华文楷体"/>
      <charset val="0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>
      <alignment vertical="center"/>
    </xf>
    <xf numFmtId="0" fontId="13" fillId="4" borderId="0">
      <alignment vertical="center"/>
    </xf>
    <xf numFmtId="0" fontId="15" fillId="5" borderId="9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3" fillId="8" borderId="0">
      <alignment vertical="center"/>
    </xf>
    <xf numFmtId="0" fontId="22" fillId="14" borderId="0">
      <alignment vertical="center"/>
    </xf>
    <xf numFmtId="43" fontId="0" fillId="0" borderId="0">
      <alignment vertical="center"/>
    </xf>
    <xf numFmtId="0" fontId="12" fillId="10" borderId="0">
      <alignment vertical="center"/>
    </xf>
    <xf numFmtId="0" fontId="23" fillId="0" borderId="0">
      <alignment vertical="center"/>
    </xf>
    <xf numFmtId="9" fontId="0" fillId="0" borderId="0">
      <alignment vertical="center"/>
    </xf>
    <xf numFmtId="0" fontId="21" fillId="0" borderId="0">
      <alignment vertical="center"/>
    </xf>
    <xf numFmtId="0" fontId="0" fillId="17" borderId="12">
      <alignment vertical="center"/>
    </xf>
    <xf numFmtId="0" fontId="12" fillId="19" borderId="0">
      <alignment vertical="center"/>
    </xf>
    <xf numFmtId="0" fontId="24" fillId="0" borderId="0">
      <alignment vertical="center"/>
    </xf>
    <xf numFmtId="0" fontId="20" fillId="0" borderId="0">
      <alignment vertical="center"/>
    </xf>
    <xf numFmtId="0" fontId="18" fillId="0" borderId="0">
      <alignment vertical="center"/>
    </xf>
    <xf numFmtId="0" fontId="25" fillId="0" borderId="0">
      <alignment vertical="center"/>
    </xf>
    <xf numFmtId="0" fontId="28" fillId="0" borderId="8">
      <alignment vertical="center"/>
    </xf>
    <xf numFmtId="0" fontId="14" fillId="0" borderId="8">
      <alignment vertical="center"/>
    </xf>
    <xf numFmtId="0" fontId="12" fillId="24" borderId="0">
      <alignment vertical="center"/>
    </xf>
    <xf numFmtId="0" fontId="24" fillId="0" borderId="13">
      <alignment vertical="center"/>
    </xf>
    <xf numFmtId="0" fontId="12" fillId="13" borderId="0">
      <alignment vertical="center"/>
    </xf>
    <xf numFmtId="0" fontId="27" fillId="7" borderId="15">
      <alignment vertical="center"/>
    </xf>
    <xf numFmtId="0" fontId="17" fillId="7" borderId="9">
      <alignment vertical="center"/>
    </xf>
    <xf numFmtId="0" fontId="26" fillId="23" borderId="14">
      <alignment vertical="center"/>
    </xf>
    <xf numFmtId="0" fontId="13" fillId="3" borderId="0">
      <alignment vertical="center"/>
    </xf>
    <xf numFmtId="0" fontId="12" fillId="18" borderId="0">
      <alignment vertical="center"/>
    </xf>
    <xf numFmtId="0" fontId="16" fillId="0" borderId="10">
      <alignment vertical="center"/>
    </xf>
    <xf numFmtId="0" fontId="19" fillId="0" borderId="11">
      <alignment vertical="center"/>
    </xf>
    <xf numFmtId="0" fontId="29" fillId="26" borderId="0">
      <alignment vertical="center"/>
    </xf>
    <xf numFmtId="0" fontId="30" fillId="27" borderId="0">
      <alignment vertical="center"/>
    </xf>
    <xf numFmtId="0" fontId="13" fillId="9" borderId="0">
      <alignment vertical="center"/>
    </xf>
    <xf numFmtId="0" fontId="12" fillId="29" borderId="0">
      <alignment vertical="center"/>
    </xf>
    <xf numFmtId="0" fontId="13" fillId="25" borderId="0">
      <alignment vertical="center"/>
    </xf>
    <xf numFmtId="0" fontId="13" fillId="30" borderId="0">
      <alignment vertical="center"/>
    </xf>
    <xf numFmtId="0" fontId="13" fillId="32" borderId="0">
      <alignment vertical="center"/>
    </xf>
    <xf numFmtId="0" fontId="13" fillId="31" borderId="0">
      <alignment vertical="center"/>
    </xf>
    <xf numFmtId="0" fontId="12" fillId="28" borderId="0">
      <alignment vertical="center"/>
    </xf>
    <xf numFmtId="0" fontId="12" fillId="12" borderId="0">
      <alignment vertical="center"/>
    </xf>
    <xf numFmtId="0" fontId="13" fillId="11" borderId="0">
      <alignment vertical="center"/>
    </xf>
    <xf numFmtId="0" fontId="13" fillId="22" borderId="0">
      <alignment vertical="center"/>
    </xf>
    <xf numFmtId="0" fontId="12" fillId="16" borderId="0">
      <alignment vertical="center"/>
    </xf>
    <xf numFmtId="0" fontId="13" fillId="21" borderId="0">
      <alignment vertical="center"/>
    </xf>
    <xf numFmtId="0" fontId="12" fillId="2" borderId="0">
      <alignment vertical="center"/>
    </xf>
    <xf numFmtId="0" fontId="12" fillId="6" borderId="0">
      <alignment vertical="center"/>
    </xf>
    <xf numFmtId="0" fontId="13" fillId="20" borderId="0">
      <alignment vertical="center"/>
    </xf>
    <xf numFmtId="0" fontId="12" fillId="15" borderId="0">
      <alignment vertical="center"/>
    </xf>
    <xf numFmtId="0" fontId="11" fillId="0" borderId="0">
      <alignment vertical="center"/>
    </xf>
  </cellStyleXfs>
  <cellXfs count="4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8"/>
  <sheetViews>
    <sheetView tabSelected="1" workbookViewId="0">
      <selection activeCell="N5" sqref="N5"/>
    </sheetView>
  </sheetViews>
  <sheetFormatPr defaultColWidth="9" defaultRowHeight="13.5"/>
  <cols>
    <col min="1" max="1" width="5.875" customWidth="1"/>
    <col min="2" max="2" width="17" style="2" customWidth="1"/>
    <col min="3" max="3" width="19.125" style="3" customWidth="1"/>
    <col min="4" max="4" width="15.125" style="3" customWidth="1"/>
    <col min="5" max="5" width="10.625" style="4" customWidth="1"/>
    <col min="6" max="6" width="12.75" style="4" customWidth="1"/>
    <col min="7" max="7" width="14.625" style="4" customWidth="1"/>
    <col min="8" max="8" width="13.375" customWidth="1"/>
    <col min="9" max="9" width="23.25" customWidth="1"/>
  </cols>
  <sheetData>
    <row r="1" ht="47" customHeight="1" spans="1:7">
      <c r="A1" s="5" t="s">
        <v>0</v>
      </c>
      <c r="B1" s="6"/>
      <c r="C1" s="5"/>
      <c r="D1" s="5"/>
      <c r="E1" s="5"/>
      <c r="F1" s="5"/>
      <c r="G1" s="5"/>
    </row>
    <row r="2" ht="8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23" t="s">
        <v>12</v>
      </c>
    </row>
    <row r="3" ht="20.25" spans="1:12">
      <c r="A3" s="9">
        <v>1</v>
      </c>
      <c r="B3" s="10" t="s">
        <v>13</v>
      </c>
      <c r="C3" s="11" t="s">
        <v>14</v>
      </c>
      <c r="D3" s="10" t="s">
        <v>15</v>
      </c>
      <c r="E3" s="11">
        <v>120</v>
      </c>
      <c r="F3" s="11">
        <v>47.04</v>
      </c>
      <c r="G3" s="12">
        <f>SUM(G4)</f>
        <v>5644.8</v>
      </c>
      <c r="H3" s="13"/>
      <c r="I3" s="13"/>
      <c r="J3" s="13"/>
      <c r="K3" s="13"/>
      <c r="L3" s="13"/>
    </row>
    <row r="4" ht="20.25" spans="1:12">
      <c r="A4" s="9"/>
      <c r="B4" s="10"/>
      <c r="C4" s="11" t="s">
        <v>16</v>
      </c>
      <c r="D4" s="10" t="s">
        <v>15</v>
      </c>
      <c r="E4" s="11">
        <v>120</v>
      </c>
      <c r="F4" s="11">
        <v>47.04</v>
      </c>
      <c r="G4" s="12">
        <v>5644.8</v>
      </c>
      <c r="H4" s="13"/>
      <c r="I4" s="13"/>
      <c r="J4" s="13"/>
      <c r="K4" s="13"/>
      <c r="L4" s="13"/>
    </row>
    <row r="5" ht="141" customHeight="1" spans="1:12">
      <c r="A5" s="9"/>
      <c r="B5" s="10"/>
      <c r="C5" s="11" t="s">
        <v>17</v>
      </c>
      <c r="D5" s="10" t="s">
        <v>18</v>
      </c>
      <c r="E5" s="11">
        <v>160</v>
      </c>
      <c r="F5" s="11">
        <v>47.04</v>
      </c>
      <c r="G5" s="12">
        <v>7526.4</v>
      </c>
      <c r="H5" s="13"/>
      <c r="I5" s="13"/>
      <c r="J5" s="13"/>
      <c r="K5" s="13"/>
      <c r="L5" s="13"/>
    </row>
    <row r="6" ht="20.25" spans="1:12">
      <c r="A6" s="9"/>
      <c r="B6" s="10"/>
      <c r="C6" s="11" t="s">
        <v>19</v>
      </c>
      <c r="D6" s="10" t="s">
        <v>18</v>
      </c>
      <c r="E6" s="11">
        <v>80</v>
      </c>
      <c r="F6" s="11">
        <v>50.8</v>
      </c>
      <c r="G6" s="12">
        <v>4064</v>
      </c>
      <c r="H6" s="13"/>
      <c r="I6" s="13"/>
      <c r="J6" s="13"/>
      <c r="K6" s="13"/>
      <c r="L6" s="13"/>
    </row>
    <row r="7" ht="167" customHeight="1" spans="1:12">
      <c r="A7" s="9"/>
      <c r="B7" s="10"/>
      <c r="C7" s="11" t="s">
        <v>20</v>
      </c>
      <c r="D7" s="10" t="s">
        <v>21</v>
      </c>
      <c r="E7" s="11">
        <v>80</v>
      </c>
      <c r="F7" s="11">
        <v>44.56</v>
      </c>
      <c r="G7" s="12">
        <v>3564.8</v>
      </c>
      <c r="H7" s="13"/>
      <c r="I7" s="13"/>
      <c r="J7" s="13"/>
      <c r="K7" s="13"/>
      <c r="L7" s="13"/>
    </row>
    <row r="8" ht="64" customHeight="1" spans="1:12">
      <c r="A8" s="9"/>
      <c r="B8" s="10"/>
      <c r="C8" s="11" t="s">
        <v>22</v>
      </c>
      <c r="D8" s="10" t="s">
        <v>21</v>
      </c>
      <c r="E8" s="11">
        <v>50</v>
      </c>
      <c r="F8" s="11">
        <v>52.16</v>
      </c>
      <c r="G8" s="12">
        <v>2608</v>
      </c>
      <c r="H8" s="13"/>
      <c r="I8" s="13"/>
      <c r="J8" s="13"/>
      <c r="K8" s="13"/>
      <c r="L8" s="13"/>
    </row>
    <row r="9" ht="119" customHeight="1" spans="1:12">
      <c r="A9" s="9"/>
      <c r="B9" s="10"/>
      <c r="C9" s="11" t="s">
        <v>17</v>
      </c>
      <c r="D9" s="10" t="s">
        <v>21</v>
      </c>
      <c r="E9" s="11">
        <v>80</v>
      </c>
      <c r="F9" s="11">
        <v>47.04</v>
      </c>
      <c r="G9" s="12">
        <v>3763.2</v>
      </c>
      <c r="H9" s="13"/>
      <c r="I9" s="13"/>
      <c r="J9" s="13"/>
      <c r="K9" s="13"/>
      <c r="L9" s="13"/>
    </row>
    <row r="10" ht="57" customHeight="1" spans="1:12">
      <c r="A10" s="9"/>
      <c r="B10" s="10"/>
      <c r="C10" s="11" t="s">
        <v>23</v>
      </c>
      <c r="D10" s="10" t="s">
        <v>21</v>
      </c>
      <c r="E10" s="11">
        <v>40</v>
      </c>
      <c r="F10" s="11">
        <v>40.72</v>
      </c>
      <c r="G10" s="12">
        <v>1628.8</v>
      </c>
      <c r="H10" s="13"/>
      <c r="I10" s="13"/>
      <c r="J10" s="13"/>
      <c r="K10" s="13"/>
      <c r="L10" s="13"/>
    </row>
    <row r="11" ht="92" customHeight="1" spans="1:12">
      <c r="A11" s="9"/>
      <c r="B11" s="10"/>
      <c r="C11" s="11" t="s">
        <v>24</v>
      </c>
      <c r="D11" s="10" t="s">
        <v>21</v>
      </c>
      <c r="E11" s="11">
        <v>40</v>
      </c>
      <c r="F11" s="11">
        <v>38.16</v>
      </c>
      <c r="G11" s="12">
        <v>1526.4</v>
      </c>
      <c r="H11" s="13"/>
      <c r="I11" s="13"/>
      <c r="J11" s="13"/>
      <c r="K11" s="13"/>
      <c r="L11" s="13"/>
    </row>
    <row r="12" ht="131" customHeight="1" spans="1:12">
      <c r="A12" s="9"/>
      <c r="B12" s="10"/>
      <c r="C12" s="11" t="s">
        <v>25</v>
      </c>
      <c r="D12" s="10" t="s">
        <v>18</v>
      </c>
      <c r="E12" s="11">
        <v>40</v>
      </c>
      <c r="F12" s="11">
        <v>17.84</v>
      </c>
      <c r="G12" s="12">
        <v>713.6</v>
      </c>
      <c r="H12" s="13"/>
      <c r="I12" s="13"/>
      <c r="J12" s="13"/>
      <c r="K12" s="13"/>
      <c r="L12" s="13"/>
    </row>
    <row r="13" ht="20.25" spans="1:12">
      <c r="A13" s="9"/>
      <c r="B13" s="10"/>
      <c r="C13" s="11" t="s">
        <v>26</v>
      </c>
      <c r="D13" s="10" t="s">
        <v>18</v>
      </c>
      <c r="E13" s="11">
        <v>40</v>
      </c>
      <c r="F13" s="11">
        <v>11.52</v>
      </c>
      <c r="G13" s="12">
        <v>460.8</v>
      </c>
      <c r="H13" s="13"/>
      <c r="I13" s="13"/>
      <c r="J13" s="13"/>
      <c r="K13" s="13"/>
      <c r="L13" s="13"/>
    </row>
    <row r="14" ht="57" customHeight="1" spans="1:12">
      <c r="A14" s="9"/>
      <c r="B14" s="10"/>
      <c r="C14" s="11" t="s">
        <v>27</v>
      </c>
      <c r="D14" s="10" t="s">
        <v>28</v>
      </c>
      <c r="E14" s="11">
        <v>50</v>
      </c>
      <c r="F14" s="11">
        <v>26.8</v>
      </c>
      <c r="G14" s="12">
        <v>1340</v>
      </c>
      <c r="H14" s="13"/>
      <c r="I14" s="13"/>
      <c r="J14" s="13"/>
      <c r="K14" s="13"/>
      <c r="L14" s="13"/>
    </row>
    <row r="15" ht="58" customHeight="1" spans="1:12">
      <c r="A15" s="9"/>
      <c r="B15" s="10"/>
      <c r="C15" s="11" t="s">
        <v>27</v>
      </c>
      <c r="D15" s="10" t="s">
        <v>29</v>
      </c>
      <c r="E15" s="11">
        <v>50</v>
      </c>
      <c r="F15" s="11">
        <v>36.96</v>
      </c>
      <c r="G15" s="12">
        <v>1848</v>
      </c>
      <c r="H15" s="13"/>
      <c r="I15" s="13"/>
      <c r="J15" s="13"/>
      <c r="K15" s="13"/>
      <c r="L15" s="13"/>
    </row>
    <row r="16" ht="60.75" spans="1:12">
      <c r="A16" s="9"/>
      <c r="B16" s="10"/>
      <c r="C16" s="11" t="s">
        <v>30</v>
      </c>
      <c r="D16" s="14" t="s">
        <v>31</v>
      </c>
      <c r="E16" s="11">
        <v>40</v>
      </c>
      <c r="F16" s="15">
        <v>18.8</v>
      </c>
      <c r="G16" s="16">
        <v>752</v>
      </c>
      <c r="H16" s="13"/>
      <c r="I16" s="13"/>
      <c r="J16" s="13"/>
      <c r="K16" s="13"/>
      <c r="L16" s="13"/>
    </row>
    <row r="17" ht="242" customHeight="1" spans="1:12">
      <c r="A17" s="9">
        <v>2</v>
      </c>
      <c r="B17" s="7" t="s">
        <v>32</v>
      </c>
      <c r="C17" s="17" t="s">
        <v>33</v>
      </c>
      <c r="D17" s="10" t="s">
        <v>34</v>
      </c>
      <c r="E17" s="17">
        <v>6</v>
      </c>
      <c r="F17" s="18">
        <v>200</v>
      </c>
      <c r="G17" s="18">
        <v>1200</v>
      </c>
      <c r="H17" s="13"/>
      <c r="I17" s="13"/>
      <c r="J17" s="13"/>
      <c r="K17" s="13"/>
      <c r="L17" s="13"/>
    </row>
    <row r="18" ht="40.5" spans="1:12">
      <c r="A18" s="9"/>
      <c r="B18" s="7"/>
      <c r="C18" s="17" t="s">
        <v>33</v>
      </c>
      <c r="D18" s="10" t="s">
        <v>35</v>
      </c>
      <c r="E18" s="17">
        <v>6</v>
      </c>
      <c r="F18" s="18">
        <v>200</v>
      </c>
      <c r="G18" s="18">
        <v>1200</v>
      </c>
      <c r="H18" s="13"/>
      <c r="I18" s="13"/>
      <c r="J18" s="13"/>
      <c r="K18" s="13"/>
      <c r="L18" s="13"/>
    </row>
    <row r="19" ht="175" customHeight="1" spans="1:12">
      <c r="A19" s="9"/>
      <c r="B19" s="7"/>
      <c r="C19" s="10" t="s">
        <v>36</v>
      </c>
      <c r="D19" s="10" t="s">
        <v>37</v>
      </c>
      <c r="E19" s="17">
        <v>6</v>
      </c>
      <c r="F19" s="18">
        <v>102.8</v>
      </c>
      <c r="G19" s="18">
        <v>616.8</v>
      </c>
      <c r="H19" s="13"/>
      <c r="I19" s="13"/>
      <c r="J19" s="13"/>
      <c r="K19" s="13"/>
      <c r="L19" s="13"/>
    </row>
    <row r="20" ht="40.5" spans="1:12">
      <c r="A20" s="9">
        <v>3</v>
      </c>
      <c r="B20" s="7" t="s">
        <v>38</v>
      </c>
      <c r="C20" s="10" t="s">
        <v>39</v>
      </c>
      <c r="D20" s="10" t="s">
        <v>40</v>
      </c>
      <c r="E20" s="10">
        <v>20</v>
      </c>
      <c r="F20" s="10">
        <v>15</v>
      </c>
      <c r="G20" s="10">
        <f t="shared" ref="G20:G23" si="0">F20*E20</f>
        <v>300</v>
      </c>
      <c r="H20" s="13"/>
      <c r="I20" s="13"/>
      <c r="J20" s="13"/>
      <c r="K20" s="13"/>
      <c r="L20" s="13"/>
    </row>
    <row r="21" ht="40.5" spans="1:12">
      <c r="A21" s="9"/>
      <c r="B21" s="7"/>
      <c r="C21" s="19" t="s">
        <v>41</v>
      </c>
      <c r="D21" s="19" t="s">
        <v>42</v>
      </c>
      <c r="E21" s="10">
        <v>20</v>
      </c>
      <c r="F21" s="10">
        <v>89.6</v>
      </c>
      <c r="G21" s="10">
        <f t="shared" si="0"/>
        <v>1792</v>
      </c>
      <c r="H21" s="13"/>
      <c r="I21" s="13"/>
      <c r="J21" s="13"/>
      <c r="K21" s="13"/>
      <c r="L21" s="13"/>
    </row>
    <row r="22" ht="40.5" spans="1:12">
      <c r="A22" s="9"/>
      <c r="B22" s="7"/>
      <c r="C22" s="10" t="s">
        <v>36</v>
      </c>
      <c r="D22" s="10" t="s">
        <v>43</v>
      </c>
      <c r="E22" s="10">
        <v>20</v>
      </c>
      <c r="F22" s="10">
        <v>65.2</v>
      </c>
      <c r="G22" s="10">
        <f t="shared" si="0"/>
        <v>1304</v>
      </c>
      <c r="H22" s="13"/>
      <c r="I22" s="13"/>
      <c r="J22" s="13"/>
      <c r="K22" s="13"/>
      <c r="L22" s="13"/>
    </row>
    <row r="23" ht="20.25" spans="1:12">
      <c r="A23" s="9"/>
      <c r="B23" s="7"/>
      <c r="C23" s="19" t="s">
        <v>23</v>
      </c>
      <c r="D23" s="19" t="s">
        <v>44</v>
      </c>
      <c r="E23" s="10">
        <v>20</v>
      </c>
      <c r="F23" s="10">
        <v>57.3</v>
      </c>
      <c r="G23" s="10">
        <f t="shared" si="0"/>
        <v>1146</v>
      </c>
      <c r="H23" s="13"/>
      <c r="I23" s="13"/>
      <c r="J23" s="13"/>
      <c r="K23" s="13"/>
      <c r="L23" s="13"/>
    </row>
    <row r="24" ht="20.25" spans="1:12">
      <c r="A24" s="9">
        <v>4</v>
      </c>
      <c r="B24" s="10" t="s">
        <v>45</v>
      </c>
      <c r="C24" s="10" t="s">
        <v>46</v>
      </c>
      <c r="D24" s="10" t="s">
        <v>40</v>
      </c>
      <c r="E24" s="10">
        <v>15</v>
      </c>
      <c r="F24" s="10">
        <v>9</v>
      </c>
      <c r="G24" s="10">
        <v>135</v>
      </c>
      <c r="H24" s="13"/>
      <c r="I24" s="13"/>
      <c r="J24" s="13"/>
      <c r="K24" s="13"/>
      <c r="L24" s="13"/>
    </row>
    <row r="25" ht="40.5" spans="1:12">
      <c r="A25" s="9"/>
      <c r="B25" s="10"/>
      <c r="C25" s="10" t="s">
        <v>36</v>
      </c>
      <c r="D25" s="10" t="s">
        <v>47</v>
      </c>
      <c r="E25" s="10">
        <v>15</v>
      </c>
      <c r="F25" s="18">
        <v>58.8</v>
      </c>
      <c r="G25" s="10">
        <v>882</v>
      </c>
      <c r="H25" s="13"/>
      <c r="I25" s="13"/>
      <c r="J25" s="13"/>
      <c r="K25" s="13"/>
      <c r="L25" s="13"/>
    </row>
    <row r="26" ht="40.5" spans="1:12">
      <c r="A26" s="9"/>
      <c r="B26" s="10"/>
      <c r="C26" s="10" t="s">
        <v>36</v>
      </c>
      <c r="D26" s="10" t="s">
        <v>48</v>
      </c>
      <c r="E26" s="10">
        <v>15</v>
      </c>
      <c r="F26" s="18">
        <v>58.8</v>
      </c>
      <c r="G26" s="10">
        <v>882</v>
      </c>
      <c r="H26" s="13"/>
      <c r="I26" s="13"/>
      <c r="J26" s="13"/>
      <c r="K26" s="13"/>
      <c r="L26" s="13"/>
    </row>
    <row r="27" ht="20.25" spans="1:12">
      <c r="A27" s="9"/>
      <c r="B27" s="10"/>
      <c r="C27" s="10" t="s">
        <v>49</v>
      </c>
      <c r="D27" s="10" t="s">
        <v>50</v>
      </c>
      <c r="E27" s="10">
        <v>15</v>
      </c>
      <c r="F27" s="18">
        <v>65.2</v>
      </c>
      <c r="G27" s="10">
        <v>978</v>
      </c>
      <c r="H27" s="13"/>
      <c r="I27" s="13"/>
      <c r="J27" s="13"/>
      <c r="K27" s="13"/>
      <c r="L27" s="13"/>
    </row>
    <row r="28" ht="20.25" spans="1:12">
      <c r="A28" s="9"/>
      <c r="B28" s="10"/>
      <c r="C28" s="19" t="s">
        <v>51</v>
      </c>
      <c r="D28" s="19" t="s">
        <v>52</v>
      </c>
      <c r="E28" s="10">
        <v>15</v>
      </c>
      <c r="F28" s="18">
        <v>57.3</v>
      </c>
      <c r="G28" s="10">
        <v>859.5</v>
      </c>
      <c r="H28" s="13"/>
      <c r="I28" s="13"/>
      <c r="J28" s="13"/>
      <c r="K28" s="13"/>
      <c r="L28" s="13"/>
    </row>
    <row r="29" ht="20.25" spans="1:12">
      <c r="A29" s="9"/>
      <c r="B29" s="10"/>
      <c r="C29" s="10" t="s">
        <v>27</v>
      </c>
      <c r="D29" s="10" t="s">
        <v>53</v>
      </c>
      <c r="E29" s="10">
        <v>15</v>
      </c>
      <c r="F29" s="11">
        <v>36.96</v>
      </c>
      <c r="G29" s="10">
        <v>693</v>
      </c>
      <c r="H29" s="13"/>
      <c r="I29" s="13"/>
      <c r="J29" s="13"/>
      <c r="K29" s="13"/>
      <c r="L29" s="13"/>
    </row>
    <row r="30" ht="40.5" spans="1:12">
      <c r="A30" s="9"/>
      <c r="B30" s="10"/>
      <c r="C30" s="19" t="s">
        <v>41</v>
      </c>
      <c r="D30" s="19" t="s">
        <v>42</v>
      </c>
      <c r="E30" s="10">
        <v>15</v>
      </c>
      <c r="F30" s="10">
        <v>89.6</v>
      </c>
      <c r="G30" s="10">
        <v>1344</v>
      </c>
      <c r="H30" s="13"/>
      <c r="I30" s="13"/>
      <c r="J30" s="13"/>
      <c r="K30" s="13"/>
      <c r="L30" s="13"/>
    </row>
    <row r="31" ht="20.25" spans="1:12">
      <c r="A31" s="9"/>
      <c r="B31" s="10"/>
      <c r="C31" s="10" t="s">
        <v>54</v>
      </c>
      <c r="D31" s="10" t="s">
        <v>55</v>
      </c>
      <c r="E31" s="10">
        <v>15</v>
      </c>
      <c r="F31" s="10">
        <v>19</v>
      </c>
      <c r="G31" s="10">
        <v>285</v>
      </c>
      <c r="H31" s="13"/>
      <c r="I31" s="13"/>
      <c r="J31" s="13"/>
      <c r="K31" s="13"/>
      <c r="L31" s="13"/>
    </row>
    <row r="32" ht="20.25" spans="1:12">
      <c r="A32" s="9"/>
      <c r="B32" s="10"/>
      <c r="C32" s="10" t="s">
        <v>54</v>
      </c>
      <c r="D32" s="10" t="s">
        <v>56</v>
      </c>
      <c r="E32" s="10">
        <v>15</v>
      </c>
      <c r="F32" s="10">
        <v>16</v>
      </c>
      <c r="G32" s="10">
        <v>240</v>
      </c>
      <c r="H32" s="13"/>
      <c r="I32" s="13"/>
      <c r="J32" s="13"/>
      <c r="K32" s="13"/>
      <c r="L32" s="13"/>
    </row>
    <row r="33" ht="20.25" spans="1:12">
      <c r="A33" s="9"/>
      <c r="B33" s="10"/>
      <c r="C33" s="10" t="s">
        <v>54</v>
      </c>
      <c r="D33" s="10" t="s">
        <v>57</v>
      </c>
      <c r="E33" s="10">
        <v>15</v>
      </c>
      <c r="F33" s="10">
        <v>9</v>
      </c>
      <c r="G33" s="10">
        <v>135</v>
      </c>
      <c r="H33" s="13"/>
      <c r="I33" s="13"/>
      <c r="J33" s="13"/>
      <c r="K33" s="13"/>
      <c r="L33" s="13"/>
    </row>
    <row r="34" ht="24" customHeight="1" spans="1:12">
      <c r="A34" s="9"/>
      <c r="B34" s="10"/>
      <c r="C34" s="10" t="s">
        <v>58</v>
      </c>
      <c r="D34" s="10" t="s">
        <v>59</v>
      </c>
      <c r="E34" s="10">
        <v>15</v>
      </c>
      <c r="F34" s="10">
        <v>16</v>
      </c>
      <c r="G34" s="10">
        <v>240</v>
      </c>
      <c r="H34" s="13"/>
      <c r="I34" s="13"/>
      <c r="J34" s="13"/>
      <c r="K34" s="13"/>
      <c r="L34" s="13"/>
    </row>
    <row r="35" ht="293" customHeight="1" spans="1:12">
      <c r="A35" s="9">
        <v>5</v>
      </c>
      <c r="B35" s="10" t="s">
        <v>60</v>
      </c>
      <c r="C35" s="7" t="s">
        <v>61</v>
      </c>
      <c r="D35" s="7" t="s">
        <v>62</v>
      </c>
      <c r="E35" s="7">
        <v>1</v>
      </c>
      <c r="F35" s="15">
        <v>364</v>
      </c>
      <c r="G35" s="15">
        <f>F35*1</f>
        <v>364</v>
      </c>
      <c r="H35" s="13"/>
      <c r="I35" s="13"/>
      <c r="J35" s="13"/>
      <c r="K35" s="13"/>
      <c r="L35" s="13"/>
    </row>
    <row r="36" ht="221" customHeight="1" spans="1:12">
      <c r="A36" s="9"/>
      <c r="B36" s="10"/>
      <c r="C36" s="7" t="s">
        <v>61</v>
      </c>
      <c r="D36" s="7" t="s">
        <v>63</v>
      </c>
      <c r="E36" s="7">
        <v>1</v>
      </c>
      <c r="F36" s="15">
        <v>364</v>
      </c>
      <c r="G36" s="15">
        <f>F36*1</f>
        <v>364</v>
      </c>
      <c r="H36" s="13"/>
      <c r="I36" s="13"/>
      <c r="J36" s="13"/>
      <c r="K36" s="13"/>
      <c r="L36" s="13"/>
    </row>
    <row r="37" ht="21" customHeight="1" spans="1:12">
      <c r="A37" s="9"/>
      <c r="B37" s="10"/>
      <c r="C37" s="7" t="s">
        <v>61</v>
      </c>
      <c r="D37" s="7" t="s">
        <v>64</v>
      </c>
      <c r="E37" s="7">
        <v>2</v>
      </c>
      <c r="F37" s="15">
        <v>168</v>
      </c>
      <c r="G37" s="15">
        <f t="shared" ref="G37:G42" si="1">F37*2</f>
        <v>336</v>
      </c>
      <c r="H37" s="13"/>
      <c r="I37" s="13"/>
      <c r="J37" s="13"/>
      <c r="K37" s="13"/>
      <c r="L37" s="13"/>
    </row>
    <row r="38" ht="21" customHeight="1" spans="1:12">
      <c r="A38" s="9"/>
      <c r="B38" s="10"/>
      <c r="C38" s="7" t="s">
        <v>61</v>
      </c>
      <c r="D38" s="7" t="s">
        <v>65</v>
      </c>
      <c r="E38" s="7">
        <v>2</v>
      </c>
      <c r="F38" s="15">
        <v>168</v>
      </c>
      <c r="G38" s="15">
        <f t="shared" si="1"/>
        <v>336</v>
      </c>
      <c r="H38" s="13"/>
      <c r="I38" s="13"/>
      <c r="J38" s="13"/>
      <c r="K38" s="13"/>
      <c r="L38" s="13"/>
    </row>
    <row r="39" ht="21" customHeight="1" spans="1:12">
      <c r="A39" s="9"/>
      <c r="B39" s="10"/>
      <c r="C39" s="7" t="s">
        <v>61</v>
      </c>
      <c r="D39" s="7" t="s">
        <v>66</v>
      </c>
      <c r="E39" s="7">
        <v>2</v>
      </c>
      <c r="F39" s="15">
        <v>80</v>
      </c>
      <c r="G39" s="15">
        <f t="shared" si="1"/>
        <v>160</v>
      </c>
      <c r="H39" s="13"/>
      <c r="I39" s="13"/>
      <c r="J39" s="13"/>
      <c r="K39" s="13"/>
      <c r="L39" s="13"/>
    </row>
    <row r="40" ht="21" customHeight="1" spans="1:12">
      <c r="A40" s="9"/>
      <c r="B40" s="10"/>
      <c r="C40" s="7" t="s">
        <v>61</v>
      </c>
      <c r="D40" s="7" t="s">
        <v>67</v>
      </c>
      <c r="E40" s="7">
        <v>2</v>
      </c>
      <c r="F40" s="15">
        <v>80</v>
      </c>
      <c r="G40" s="15">
        <f t="shared" si="1"/>
        <v>160</v>
      </c>
      <c r="H40" s="13"/>
      <c r="I40" s="13"/>
      <c r="J40" s="13"/>
      <c r="K40" s="13"/>
      <c r="L40" s="13"/>
    </row>
    <row r="41" ht="125" customHeight="1" spans="1:12">
      <c r="A41" s="9"/>
      <c r="B41" s="10"/>
      <c r="C41" s="7" t="s">
        <v>68</v>
      </c>
      <c r="D41" s="7" t="s">
        <v>69</v>
      </c>
      <c r="E41" s="7">
        <v>2</v>
      </c>
      <c r="F41" s="15">
        <v>1050</v>
      </c>
      <c r="G41" s="15">
        <f t="shared" si="1"/>
        <v>2100</v>
      </c>
      <c r="H41" s="13"/>
      <c r="I41" s="13"/>
      <c r="J41" s="13"/>
      <c r="K41" s="13"/>
      <c r="L41" s="13"/>
    </row>
    <row r="42" ht="60.75" spans="1:12">
      <c r="A42" s="9"/>
      <c r="B42" s="10"/>
      <c r="C42" s="7" t="s">
        <v>68</v>
      </c>
      <c r="D42" s="7" t="s">
        <v>70</v>
      </c>
      <c r="E42" s="7">
        <v>2</v>
      </c>
      <c r="F42" s="15">
        <v>1050</v>
      </c>
      <c r="G42" s="15">
        <f t="shared" si="1"/>
        <v>2100</v>
      </c>
      <c r="H42" s="13"/>
      <c r="I42" s="13"/>
      <c r="J42" s="13"/>
      <c r="K42" s="13"/>
      <c r="L42" s="13"/>
    </row>
    <row r="43" ht="189" customHeight="1" spans="1:12">
      <c r="A43" s="9"/>
      <c r="B43" s="10"/>
      <c r="C43" s="7" t="s">
        <v>71</v>
      </c>
      <c r="D43" s="7" t="s">
        <v>72</v>
      </c>
      <c r="E43" s="7">
        <v>1</v>
      </c>
      <c r="F43" s="15">
        <v>1050</v>
      </c>
      <c r="G43" s="15">
        <f>F43*1</f>
        <v>1050</v>
      </c>
      <c r="H43" s="13"/>
      <c r="I43" s="13"/>
      <c r="J43" s="13"/>
      <c r="K43" s="13"/>
      <c r="L43" s="13"/>
    </row>
    <row r="44" ht="60.75" spans="1:12">
      <c r="A44" s="9"/>
      <c r="B44" s="10"/>
      <c r="C44" s="7" t="s">
        <v>73</v>
      </c>
      <c r="D44" s="7" t="s">
        <v>74</v>
      </c>
      <c r="E44" s="7">
        <v>2</v>
      </c>
      <c r="F44" s="15">
        <v>1100</v>
      </c>
      <c r="G44" s="15">
        <f t="shared" ref="G44:G47" si="2">F44*2</f>
        <v>2200</v>
      </c>
      <c r="H44" s="13"/>
      <c r="I44" s="13"/>
      <c r="J44" s="13"/>
      <c r="K44" s="13"/>
      <c r="L44" s="13"/>
    </row>
    <row r="45" ht="192" customHeight="1" spans="1:12">
      <c r="A45" s="9"/>
      <c r="B45" s="10"/>
      <c r="C45" s="7" t="s">
        <v>73</v>
      </c>
      <c r="D45" s="7" t="s">
        <v>75</v>
      </c>
      <c r="E45" s="7">
        <v>2</v>
      </c>
      <c r="F45" s="15">
        <v>1100</v>
      </c>
      <c r="G45" s="15">
        <f t="shared" si="2"/>
        <v>2200</v>
      </c>
      <c r="H45" s="13"/>
      <c r="I45" s="13"/>
      <c r="J45" s="13"/>
      <c r="K45" s="13"/>
      <c r="L45" s="13"/>
    </row>
    <row r="46" ht="60.75" spans="1:12">
      <c r="A46" s="9"/>
      <c r="B46" s="10"/>
      <c r="C46" s="7" t="s">
        <v>76</v>
      </c>
      <c r="D46" s="7" t="s">
        <v>77</v>
      </c>
      <c r="E46" s="7">
        <v>2</v>
      </c>
      <c r="F46" s="15">
        <v>1518</v>
      </c>
      <c r="G46" s="15">
        <f t="shared" si="2"/>
        <v>3036</v>
      </c>
      <c r="H46" s="13"/>
      <c r="I46" s="13"/>
      <c r="J46" s="13"/>
      <c r="K46" s="13"/>
      <c r="L46" s="13"/>
    </row>
    <row r="47" ht="220" customHeight="1" spans="1:12">
      <c r="A47" s="9"/>
      <c r="B47" s="10"/>
      <c r="C47" s="7" t="s">
        <v>76</v>
      </c>
      <c r="D47" s="7" t="s">
        <v>78</v>
      </c>
      <c r="E47" s="7">
        <v>2</v>
      </c>
      <c r="F47" s="15">
        <v>1518</v>
      </c>
      <c r="G47" s="15">
        <f t="shared" si="2"/>
        <v>3036</v>
      </c>
      <c r="H47" s="13"/>
      <c r="I47" s="13"/>
      <c r="J47" s="13"/>
      <c r="K47" s="13"/>
      <c r="L47" s="13"/>
    </row>
    <row r="48" ht="60.75" spans="1:12">
      <c r="A48" s="9">
        <v>6</v>
      </c>
      <c r="B48" s="20" t="s">
        <v>79</v>
      </c>
      <c r="C48" s="7" t="s">
        <v>80</v>
      </c>
      <c r="D48" s="7" t="s">
        <v>81</v>
      </c>
      <c r="E48" s="7">
        <v>2</v>
      </c>
      <c r="F48" s="15">
        <v>1398</v>
      </c>
      <c r="G48" s="15">
        <f>E48*1398</f>
        <v>2796</v>
      </c>
      <c r="H48" s="13"/>
      <c r="I48" s="13"/>
      <c r="J48" s="13"/>
      <c r="K48" s="13"/>
      <c r="L48" s="13"/>
    </row>
    <row r="49" ht="40.5" spans="1:12">
      <c r="A49" s="9">
        <v>7</v>
      </c>
      <c r="B49" s="10" t="s">
        <v>82</v>
      </c>
      <c r="C49" s="19" t="s">
        <v>41</v>
      </c>
      <c r="D49" s="19" t="s">
        <v>42</v>
      </c>
      <c r="E49" s="21">
        <v>15</v>
      </c>
      <c r="F49" s="22">
        <v>86.2</v>
      </c>
      <c r="G49" s="7">
        <f t="shared" ref="G49:G72" si="3">F49*E49</f>
        <v>1293</v>
      </c>
      <c r="H49" s="13"/>
      <c r="I49" s="13"/>
      <c r="J49" s="13"/>
      <c r="K49" s="13"/>
      <c r="L49" s="13"/>
    </row>
    <row r="50" ht="40.5" spans="1:12">
      <c r="A50" s="9"/>
      <c r="B50" s="10"/>
      <c r="C50" s="19" t="s">
        <v>41</v>
      </c>
      <c r="D50" s="19" t="s">
        <v>83</v>
      </c>
      <c r="E50" s="21">
        <v>15</v>
      </c>
      <c r="F50" s="22">
        <v>86.2</v>
      </c>
      <c r="G50" s="7">
        <f t="shared" si="3"/>
        <v>1293</v>
      </c>
      <c r="H50" s="13"/>
      <c r="I50" s="13"/>
      <c r="J50" s="13"/>
      <c r="K50" s="13"/>
      <c r="L50" s="13"/>
    </row>
    <row r="51" ht="40.5" spans="1:12">
      <c r="A51" s="9"/>
      <c r="B51" s="10"/>
      <c r="C51" s="10" t="s">
        <v>36</v>
      </c>
      <c r="D51" s="10" t="s">
        <v>84</v>
      </c>
      <c r="E51" s="21">
        <v>30</v>
      </c>
      <c r="F51" s="22">
        <v>58.8</v>
      </c>
      <c r="G51" s="7">
        <f t="shared" si="3"/>
        <v>1764</v>
      </c>
      <c r="H51" s="13"/>
      <c r="I51" s="13"/>
      <c r="J51" s="13"/>
      <c r="K51" s="13"/>
      <c r="L51" s="13"/>
    </row>
    <row r="52" ht="40.5" spans="1:12">
      <c r="A52" s="9"/>
      <c r="B52" s="10"/>
      <c r="C52" s="10" t="s">
        <v>36</v>
      </c>
      <c r="D52" s="10" t="s">
        <v>47</v>
      </c>
      <c r="E52" s="21">
        <v>120</v>
      </c>
      <c r="F52" s="22">
        <v>58.8</v>
      </c>
      <c r="G52" s="7">
        <f t="shared" si="3"/>
        <v>7056</v>
      </c>
      <c r="H52" s="13"/>
      <c r="I52" s="13"/>
      <c r="J52" s="13"/>
      <c r="K52" s="13"/>
      <c r="L52" s="13"/>
    </row>
    <row r="53" ht="40.5" spans="1:12">
      <c r="A53" s="9"/>
      <c r="B53" s="10"/>
      <c r="C53" s="10" t="s">
        <v>36</v>
      </c>
      <c r="D53" s="10" t="s">
        <v>43</v>
      </c>
      <c r="E53" s="21">
        <v>90</v>
      </c>
      <c r="F53" s="22">
        <v>65.2</v>
      </c>
      <c r="G53" s="7">
        <f t="shared" si="3"/>
        <v>5868</v>
      </c>
      <c r="H53" s="13"/>
      <c r="I53" s="13"/>
      <c r="J53" s="13"/>
      <c r="K53" s="13"/>
      <c r="L53" s="13"/>
    </row>
    <row r="54" ht="40.5" spans="1:12">
      <c r="A54" s="9"/>
      <c r="B54" s="10"/>
      <c r="C54" s="10" t="s">
        <v>36</v>
      </c>
      <c r="D54" s="10" t="s">
        <v>85</v>
      </c>
      <c r="E54" s="21">
        <v>60</v>
      </c>
      <c r="F54" s="22">
        <v>82.6</v>
      </c>
      <c r="G54" s="7">
        <f t="shared" si="3"/>
        <v>4956</v>
      </c>
      <c r="H54" s="13"/>
      <c r="I54" s="13"/>
      <c r="J54" s="13"/>
      <c r="K54" s="13"/>
      <c r="L54" s="13"/>
    </row>
    <row r="55" ht="40.5" spans="1:12">
      <c r="A55" s="9"/>
      <c r="B55" s="10"/>
      <c r="C55" s="10" t="s">
        <v>36</v>
      </c>
      <c r="D55" s="10" t="s">
        <v>86</v>
      </c>
      <c r="E55" s="21">
        <v>30</v>
      </c>
      <c r="F55" s="22">
        <v>82.6</v>
      </c>
      <c r="G55" s="7">
        <f t="shared" si="3"/>
        <v>2478</v>
      </c>
      <c r="H55" s="13"/>
      <c r="I55" s="13"/>
      <c r="J55" s="13"/>
      <c r="K55" s="13"/>
      <c r="L55" s="13"/>
    </row>
    <row r="56" ht="40.5" spans="1:12">
      <c r="A56" s="9"/>
      <c r="B56" s="10"/>
      <c r="C56" s="10" t="s">
        <v>87</v>
      </c>
      <c r="D56" s="10" t="s">
        <v>88</v>
      </c>
      <c r="E56" s="21">
        <v>90</v>
      </c>
      <c r="F56" s="22">
        <v>60.4</v>
      </c>
      <c r="G56" s="7">
        <f t="shared" si="3"/>
        <v>5436</v>
      </c>
      <c r="H56" s="13"/>
      <c r="I56" s="13"/>
      <c r="J56" s="13"/>
      <c r="K56" s="13"/>
      <c r="L56" s="13"/>
    </row>
    <row r="57" ht="40.5" spans="1:12">
      <c r="A57" s="9"/>
      <c r="B57" s="10"/>
      <c r="C57" s="10" t="s">
        <v>36</v>
      </c>
      <c r="D57" s="10" t="s">
        <v>89</v>
      </c>
      <c r="E57" s="21">
        <v>15</v>
      </c>
      <c r="F57" s="22">
        <v>77.9</v>
      </c>
      <c r="G57" s="7">
        <f t="shared" si="3"/>
        <v>1168.5</v>
      </c>
      <c r="H57" s="13"/>
      <c r="I57" s="13"/>
      <c r="J57" s="13"/>
      <c r="K57" s="13"/>
      <c r="L57" s="13"/>
    </row>
    <row r="58" ht="60.75" spans="1:12">
      <c r="A58" s="9"/>
      <c r="B58" s="10"/>
      <c r="C58" s="10" t="s">
        <v>90</v>
      </c>
      <c r="D58" s="10" t="s">
        <v>91</v>
      </c>
      <c r="E58" s="21">
        <v>15</v>
      </c>
      <c r="F58" s="22">
        <v>286</v>
      </c>
      <c r="G58" s="7">
        <f t="shared" si="3"/>
        <v>4290</v>
      </c>
      <c r="H58" s="13"/>
      <c r="I58" s="13"/>
      <c r="J58" s="13"/>
      <c r="K58" s="13"/>
      <c r="L58" s="13"/>
    </row>
    <row r="59" ht="20.25" spans="1:12">
      <c r="A59" s="9"/>
      <c r="B59" s="10"/>
      <c r="C59" s="10" t="s">
        <v>49</v>
      </c>
      <c r="D59" s="10" t="s">
        <v>50</v>
      </c>
      <c r="E59" s="21">
        <v>30</v>
      </c>
      <c r="F59" s="22">
        <v>65.2</v>
      </c>
      <c r="G59" s="7">
        <f t="shared" si="3"/>
        <v>1956</v>
      </c>
      <c r="H59" s="13"/>
      <c r="I59" s="13"/>
      <c r="J59" s="13"/>
      <c r="K59" s="13"/>
      <c r="L59" s="13"/>
    </row>
    <row r="60" ht="20.25" spans="1:12">
      <c r="A60" s="9"/>
      <c r="B60" s="10"/>
      <c r="C60" s="10" t="s">
        <v>49</v>
      </c>
      <c r="D60" s="10" t="s">
        <v>92</v>
      </c>
      <c r="E60" s="21">
        <v>15</v>
      </c>
      <c r="F60" s="22">
        <v>86.2</v>
      </c>
      <c r="G60" s="7">
        <f t="shared" si="3"/>
        <v>1293</v>
      </c>
      <c r="H60" s="13"/>
      <c r="I60" s="13"/>
      <c r="J60" s="13"/>
      <c r="K60" s="13"/>
      <c r="L60" s="13"/>
    </row>
    <row r="61" ht="20.25" spans="1:12">
      <c r="A61" s="9"/>
      <c r="B61" s="10"/>
      <c r="C61" s="19" t="s">
        <v>51</v>
      </c>
      <c r="D61" s="19" t="s">
        <v>52</v>
      </c>
      <c r="E61" s="21">
        <v>15</v>
      </c>
      <c r="F61" s="22">
        <v>57.3</v>
      </c>
      <c r="G61" s="7">
        <f t="shared" si="3"/>
        <v>859.5</v>
      </c>
      <c r="H61" s="13"/>
      <c r="I61" s="13"/>
      <c r="J61" s="13"/>
      <c r="K61" s="13"/>
      <c r="L61" s="13"/>
    </row>
    <row r="62" ht="20.25" spans="1:12">
      <c r="A62" s="9"/>
      <c r="B62" s="10"/>
      <c r="C62" s="19" t="s">
        <v>23</v>
      </c>
      <c r="D62" s="19" t="s">
        <v>93</v>
      </c>
      <c r="E62" s="21">
        <v>15</v>
      </c>
      <c r="F62" s="22">
        <v>57.3</v>
      </c>
      <c r="G62" s="7">
        <f t="shared" si="3"/>
        <v>859.5</v>
      </c>
      <c r="H62" s="13"/>
      <c r="I62" s="13"/>
      <c r="J62" s="13"/>
      <c r="K62" s="13"/>
      <c r="L62" s="13"/>
    </row>
    <row r="63" ht="20.25" spans="1:12">
      <c r="A63" s="9"/>
      <c r="B63" s="10"/>
      <c r="C63" s="19" t="s">
        <v>23</v>
      </c>
      <c r="D63" s="19" t="s">
        <v>94</v>
      </c>
      <c r="E63" s="21">
        <v>15</v>
      </c>
      <c r="F63" s="22">
        <v>71.6</v>
      </c>
      <c r="G63" s="7">
        <f t="shared" si="3"/>
        <v>1074</v>
      </c>
      <c r="H63" s="13"/>
      <c r="I63" s="13"/>
      <c r="J63" s="13"/>
      <c r="K63" s="13"/>
      <c r="L63" s="13"/>
    </row>
    <row r="64" ht="40.5" spans="1:12">
      <c r="A64" s="9"/>
      <c r="B64" s="10"/>
      <c r="C64" s="10" t="s">
        <v>23</v>
      </c>
      <c r="D64" s="10" t="s">
        <v>95</v>
      </c>
      <c r="E64" s="21">
        <v>15</v>
      </c>
      <c r="F64" s="22">
        <v>181.2</v>
      </c>
      <c r="G64" s="7">
        <f t="shared" si="3"/>
        <v>2718</v>
      </c>
      <c r="H64" s="13"/>
      <c r="I64" s="13"/>
      <c r="J64" s="13"/>
      <c r="K64" s="13"/>
      <c r="L64" s="13"/>
    </row>
    <row r="65" ht="40.5" spans="1:12">
      <c r="A65" s="9"/>
      <c r="B65" s="10"/>
      <c r="C65" s="10" t="s">
        <v>96</v>
      </c>
      <c r="D65" s="10" t="s">
        <v>97</v>
      </c>
      <c r="E65" s="21">
        <v>15</v>
      </c>
      <c r="F65" s="22">
        <v>22.3</v>
      </c>
      <c r="G65" s="7">
        <f t="shared" si="3"/>
        <v>334.5</v>
      </c>
      <c r="H65" s="13"/>
      <c r="I65" s="13"/>
      <c r="J65" s="13"/>
      <c r="K65" s="13"/>
      <c r="L65" s="13"/>
    </row>
    <row r="66" ht="40.5" spans="1:12">
      <c r="A66" s="9"/>
      <c r="B66" s="10"/>
      <c r="C66" s="10" t="s">
        <v>98</v>
      </c>
      <c r="D66" s="10" t="s">
        <v>99</v>
      </c>
      <c r="E66" s="21">
        <v>15</v>
      </c>
      <c r="F66" s="22">
        <v>28.5</v>
      </c>
      <c r="G66" s="7">
        <f t="shared" si="3"/>
        <v>427.5</v>
      </c>
      <c r="H66" s="13"/>
      <c r="I66" s="13"/>
      <c r="J66" s="13"/>
      <c r="K66" s="13"/>
      <c r="L66" s="13"/>
    </row>
    <row r="67" ht="60.75" spans="1:12">
      <c r="A67" s="9"/>
      <c r="B67" s="10"/>
      <c r="C67" s="10" t="s">
        <v>98</v>
      </c>
      <c r="D67" s="10" t="s">
        <v>100</v>
      </c>
      <c r="E67" s="21">
        <v>15</v>
      </c>
      <c r="F67" s="22">
        <v>14.4</v>
      </c>
      <c r="G67" s="7">
        <f t="shared" si="3"/>
        <v>216</v>
      </c>
      <c r="H67" s="13"/>
      <c r="I67" s="13"/>
      <c r="J67" s="13"/>
      <c r="K67" s="13"/>
      <c r="L67" s="13"/>
    </row>
    <row r="68" ht="40.5" spans="1:12">
      <c r="A68" s="9"/>
      <c r="B68" s="10"/>
      <c r="C68" s="24" t="s">
        <v>101</v>
      </c>
      <c r="D68" s="24" t="s">
        <v>102</v>
      </c>
      <c r="E68" s="21">
        <v>15</v>
      </c>
      <c r="F68" s="22">
        <v>105</v>
      </c>
      <c r="G68" s="7">
        <f t="shared" si="3"/>
        <v>1575</v>
      </c>
      <c r="H68" s="13"/>
      <c r="I68" s="13"/>
      <c r="J68" s="13"/>
      <c r="K68" s="13"/>
      <c r="L68" s="13"/>
    </row>
    <row r="69" ht="60.75" spans="1:12">
      <c r="A69" s="9"/>
      <c r="B69" s="10"/>
      <c r="C69" s="10" t="s">
        <v>103</v>
      </c>
      <c r="D69" s="10" t="s">
        <v>104</v>
      </c>
      <c r="E69" s="21">
        <v>15</v>
      </c>
      <c r="F69" s="22">
        <v>93.2</v>
      </c>
      <c r="G69" s="7">
        <f t="shared" si="3"/>
        <v>1398</v>
      </c>
      <c r="H69" s="13"/>
      <c r="I69" s="13"/>
      <c r="J69" s="13"/>
      <c r="K69" s="13"/>
      <c r="L69" s="13"/>
    </row>
    <row r="70" ht="60.75" spans="1:12">
      <c r="A70" s="9"/>
      <c r="B70" s="10"/>
      <c r="C70" s="10" t="s">
        <v>105</v>
      </c>
      <c r="D70" s="10" t="s">
        <v>106</v>
      </c>
      <c r="E70" s="21">
        <v>15</v>
      </c>
      <c r="F70" s="22">
        <v>93.2</v>
      </c>
      <c r="G70" s="7">
        <f t="shared" si="3"/>
        <v>1398</v>
      </c>
      <c r="H70" s="13"/>
      <c r="I70" s="13"/>
      <c r="J70" s="13"/>
      <c r="K70" s="13"/>
      <c r="L70" s="13"/>
    </row>
    <row r="71" ht="60.75" spans="1:12">
      <c r="A71" s="9"/>
      <c r="B71" s="10"/>
      <c r="C71" s="10" t="s">
        <v>107</v>
      </c>
      <c r="D71" s="10" t="s">
        <v>108</v>
      </c>
      <c r="E71" s="21">
        <v>15</v>
      </c>
      <c r="F71" s="22">
        <v>93.2</v>
      </c>
      <c r="G71" s="7">
        <f t="shared" si="3"/>
        <v>1398</v>
      </c>
      <c r="H71" s="13"/>
      <c r="I71" s="13"/>
      <c r="J71" s="13"/>
      <c r="K71" s="13"/>
      <c r="L71" s="13"/>
    </row>
    <row r="72" ht="60.75" spans="1:12">
      <c r="A72" s="9"/>
      <c r="B72" s="10"/>
      <c r="C72" s="10" t="s">
        <v>109</v>
      </c>
      <c r="D72" s="10" t="s">
        <v>110</v>
      </c>
      <c r="E72" s="21">
        <v>30</v>
      </c>
      <c r="F72" s="22">
        <v>67.9</v>
      </c>
      <c r="G72" s="7">
        <f t="shared" si="3"/>
        <v>2037</v>
      </c>
      <c r="H72" s="13"/>
      <c r="I72" s="13"/>
      <c r="J72" s="13"/>
      <c r="K72" s="13"/>
      <c r="L72" s="13"/>
    </row>
    <row r="73" ht="40.5" spans="1:12">
      <c r="A73" s="9"/>
      <c r="B73" s="10"/>
      <c r="C73" s="10" t="s">
        <v>111</v>
      </c>
      <c r="D73" s="10" t="s">
        <v>112</v>
      </c>
      <c r="E73" s="21">
        <v>65</v>
      </c>
      <c r="F73" s="25">
        <v>142.6</v>
      </c>
      <c r="G73" s="15">
        <f>E73*142.6</f>
        <v>9269</v>
      </c>
      <c r="H73" s="13"/>
      <c r="I73" s="13"/>
      <c r="J73" s="13"/>
      <c r="K73" s="13"/>
      <c r="L73" s="13"/>
    </row>
    <row r="74" ht="20.25" spans="1:12">
      <c r="A74" s="9"/>
      <c r="B74" s="10"/>
      <c r="C74" s="7" t="s">
        <v>27</v>
      </c>
      <c r="D74" s="7" t="s">
        <v>113</v>
      </c>
      <c r="E74" s="21">
        <v>30</v>
      </c>
      <c r="F74" s="11">
        <v>26.8</v>
      </c>
      <c r="G74" s="7">
        <f>F74*E74</f>
        <v>804</v>
      </c>
      <c r="H74" s="13"/>
      <c r="I74" s="13"/>
      <c r="J74" s="13"/>
      <c r="K74" s="13"/>
      <c r="L74" s="13"/>
    </row>
    <row r="75" ht="20.25" spans="1:12">
      <c r="A75" s="9"/>
      <c r="B75" s="10"/>
      <c r="C75" s="7" t="s">
        <v>27</v>
      </c>
      <c r="D75" s="7" t="s">
        <v>53</v>
      </c>
      <c r="E75" s="21">
        <v>15</v>
      </c>
      <c r="F75" s="11">
        <v>36.96</v>
      </c>
      <c r="G75" s="7">
        <f>F75*E75</f>
        <v>554.4</v>
      </c>
      <c r="H75" s="13"/>
      <c r="I75" s="13"/>
      <c r="J75" s="13"/>
      <c r="K75" s="13"/>
      <c r="L75" s="13"/>
    </row>
    <row r="76" ht="20.25" spans="1:12">
      <c r="A76" s="9"/>
      <c r="B76" s="10"/>
      <c r="C76" s="7" t="s">
        <v>114</v>
      </c>
      <c r="D76" s="10" t="s">
        <v>115</v>
      </c>
      <c r="E76" s="21">
        <v>27</v>
      </c>
      <c r="F76" s="15">
        <v>30</v>
      </c>
      <c r="G76" s="15">
        <v>810</v>
      </c>
      <c r="H76" s="13"/>
      <c r="I76" s="13"/>
      <c r="J76" s="13"/>
      <c r="K76" s="13"/>
      <c r="L76" s="13"/>
    </row>
    <row r="77" ht="20.25" spans="1:12">
      <c r="A77" s="9">
        <v>8</v>
      </c>
      <c r="B77" s="10" t="s">
        <v>116</v>
      </c>
      <c r="C77" s="7" t="s">
        <v>46</v>
      </c>
      <c r="D77" s="7" t="s">
        <v>40</v>
      </c>
      <c r="E77" s="7">
        <v>15</v>
      </c>
      <c r="F77" s="15">
        <v>9</v>
      </c>
      <c r="G77" s="15">
        <f>E77*9</f>
        <v>135</v>
      </c>
      <c r="H77" s="13"/>
      <c r="I77" s="13"/>
      <c r="J77" s="13"/>
      <c r="K77" s="13"/>
      <c r="L77" s="13"/>
    </row>
    <row r="78" ht="40.5" spans="1:12">
      <c r="A78" s="9"/>
      <c r="B78" s="10"/>
      <c r="C78" s="19" t="s">
        <v>41</v>
      </c>
      <c r="D78" s="19" t="s">
        <v>117</v>
      </c>
      <c r="E78" s="7">
        <v>15</v>
      </c>
      <c r="F78" s="15">
        <v>86.2</v>
      </c>
      <c r="G78" s="26">
        <f>E78*86.2</f>
        <v>1293</v>
      </c>
      <c r="H78" s="13"/>
      <c r="I78" s="13"/>
      <c r="J78" s="13"/>
      <c r="K78" s="13"/>
      <c r="L78" s="13"/>
    </row>
    <row r="79" ht="40.5" spans="1:12">
      <c r="A79" s="9"/>
      <c r="B79" s="10"/>
      <c r="C79" s="19" t="s">
        <v>41</v>
      </c>
      <c r="D79" s="19" t="s">
        <v>83</v>
      </c>
      <c r="E79" s="7">
        <v>15</v>
      </c>
      <c r="F79" s="15">
        <v>86.2</v>
      </c>
      <c r="G79" s="26">
        <f>E79*86.2</f>
        <v>1293</v>
      </c>
      <c r="H79" s="13"/>
      <c r="I79" s="13"/>
      <c r="J79" s="13"/>
      <c r="K79" s="13"/>
      <c r="L79" s="13"/>
    </row>
    <row r="80" ht="40.5" spans="1:12">
      <c r="A80" s="9"/>
      <c r="B80" s="10"/>
      <c r="C80" s="10" t="s">
        <v>36</v>
      </c>
      <c r="D80" s="10" t="s">
        <v>118</v>
      </c>
      <c r="E80" s="7">
        <v>90</v>
      </c>
      <c r="F80" s="15">
        <v>58.8</v>
      </c>
      <c r="G80" s="26">
        <f>E80*58.8</f>
        <v>5292</v>
      </c>
      <c r="H80" s="13"/>
      <c r="I80" s="13"/>
      <c r="J80" s="13"/>
      <c r="K80" s="13"/>
      <c r="L80" s="13"/>
    </row>
    <row r="81" ht="40.5" spans="1:12">
      <c r="A81" s="9"/>
      <c r="B81" s="10"/>
      <c r="C81" s="10" t="s">
        <v>36</v>
      </c>
      <c r="D81" s="10" t="s">
        <v>47</v>
      </c>
      <c r="E81" s="7">
        <v>30</v>
      </c>
      <c r="F81" s="15">
        <v>58.8</v>
      </c>
      <c r="G81" s="26">
        <f>E81*65.2</f>
        <v>1956</v>
      </c>
      <c r="H81" s="13"/>
      <c r="I81" s="13"/>
      <c r="J81" s="13"/>
      <c r="K81" s="13"/>
      <c r="L81" s="13"/>
    </row>
    <row r="82" ht="40.5" spans="1:12">
      <c r="A82" s="9"/>
      <c r="B82" s="10"/>
      <c r="C82" s="10" t="s">
        <v>36</v>
      </c>
      <c r="D82" s="10" t="s">
        <v>43</v>
      </c>
      <c r="E82" s="7">
        <v>30</v>
      </c>
      <c r="F82" s="15">
        <v>65.2</v>
      </c>
      <c r="G82" s="26">
        <f>E82*58.8</f>
        <v>1764</v>
      </c>
      <c r="H82" s="13"/>
      <c r="I82" s="13"/>
      <c r="J82" s="13"/>
      <c r="K82" s="13"/>
      <c r="L82" s="13"/>
    </row>
    <row r="83" ht="40.5" spans="1:12">
      <c r="A83" s="9"/>
      <c r="B83" s="10"/>
      <c r="C83" s="10" t="s">
        <v>87</v>
      </c>
      <c r="D83" s="10" t="s">
        <v>88</v>
      </c>
      <c r="E83" s="7">
        <v>60</v>
      </c>
      <c r="F83" s="15">
        <v>60.4</v>
      </c>
      <c r="G83" s="26">
        <f>E83*60.4</f>
        <v>3624</v>
      </c>
      <c r="H83" s="13"/>
      <c r="I83" s="13"/>
      <c r="J83" s="13"/>
      <c r="K83" s="13"/>
      <c r="L83" s="13"/>
    </row>
    <row r="84" ht="20.25" spans="1:12">
      <c r="A84" s="9"/>
      <c r="B84" s="10"/>
      <c r="C84" s="10" t="s">
        <v>49</v>
      </c>
      <c r="D84" s="10" t="s">
        <v>50</v>
      </c>
      <c r="E84" s="7">
        <v>30</v>
      </c>
      <c r="F84" s="15">
        <v>65.2</v>
      </c>
      <c r="G84" s="26">
        <f>E84*65.2</f>
        <v>1956</v>
      </c>
      <c r="H84" s="13"/>
      <c r="I84" s="13"/>
      <c r="J84" s="13"/>
      <c r="K84" s="13"/>
      <c r="L84" s="13"/>
    </row>
    <row r="85" ht="20.25" spans="1:12">
      <c r="A85" s="9"/>
      <c r="B85" s="10"/>
      <c r="C85" s="19" t="s">
        <v>23</v>
      </c>
      <c r="D85" s="19" t="s">
        <v>44</v>
      </c>
      <c r="E85" s="7">
        <v>30</v>
      </c>
      <c r="F85" s="15">
        <v>57.3</v>
      </c>
      <c r="G85" s="26">
        <f>E85*57.3</f>
        <v>1719</v>
      </c>
      <c r="H85" s="13"/>
      <c r="I85" s="13"/>
      <c r="J85" s="13"/>
      <c r="K85" s="13"/>
      <c r="L85" s="13"/>
    </row>
    <row r="86" ht="40.5" spans="1:12">
      <c r="A86" s="9"/>
      <c r="B86" s="10"/>
      <c r="C86" s="10" t="s">
        <v>96</v>
      </c>
      <c r="D86" s="10" t="s">
        <v>97</v>
      </c>
      <c r="E86" s="7">
        <v>15</v>
      </c>
      <c r="F86" s="15">
        <v>22.3</v>
      </c>
      <c r="G86" s="15">
        <f>E86*22.3</f>
        <v>334.5</v>
      </c>
      <c r="H86" s="13"/>
      <c r="I86" s="13"/>
      <c r="J86" s="13"/>
      <c r="K86" s="13"/>
      <c r="L86" s="13"/>
    </row>
    <row r="87" ht="60.75" spans="1:12">
      <c r="A87" s="9"/>
      <c r="B87" s="10"/>
      <c r="C87" s="10" t="s">
        <v>98</v>
      </c>
      <c r="D87" s="10" t="s">
        <v>100</v>
      </c>
      <c r="E87" s="7">
        <v>15</v>
      </c>
      <c r="F87" s="15">
        <v>14.4</v>
      </c>
      <c r="G87" s="15">
        <f>E87*14.4</f>
        <v>216</v>
      </c>
      <c r="H87" s="13"/>
      <c r="I87" s="13"/>
      <c r="J87" s="13"/>
      <c r="K87" s="13"/>
      <c r="L87" s="13"/>
    </row>
    <row r="88" ht="20.25" spans="1:12">
      <c r="A88" s="9"/>
      <c r="B88" s="10"/>
      <c r="C88" s="7" t="s">
        <v>119</v>
      </c>
      <c r="D88" s="7" t="s">
        <v>53</v>
      </c>
      <c r="E88" s="7">
        <v>15</v>
      </c>
      <c r="F88" s="11">
        <v>36.96</v>
      </c>
      <c r="G88" s="15">
        <f>E88*46.2</f>
        <v>693</v>
      </c>
      <c r="H88" s="13"/>
      <c r="I88" s="13"/>
      <c r="J88" s="13"/>
      <c r="K88" s="13"/>
      <c r="L88" s="13"/>
    </row>
    <row r="89" ht="20.25" spans="1:12">
      <c r="A89" s="9">
        <v>9</v>
      </c>
      <c r="B89" s="27" t="s">
        <v>120</v>
      </c>
      <c r="C89" s="28" t="s">
        <v>46</v>
      </c>
      <c r="D89" s="28" t="s">
        <v>40</v>
      </c>
      <c r="E89" s="17">
        <v>10</v>
      </c>
      <c r="F89" s="17">
        <v>9</v>
      </c>
      <c r="G89" s="17">
        <f t="shared" ref="G89:G95" si="4">F89*E89</f>
        <v>90</v>
      </c>
      <c r="H89" s="13"/>
      <c r="I89" s="13"/>
      <c r="J89" s="13"/>
      <c r="K89" s="13"/>
      <c r="L89" s="13"/>
    </row>
    <row r="90" ht="40.5" spans="1:12">
      <c r="A90" s="9"/>
      <c r="B90" s="29"/>
      <c r="C90" s="24" t="s">
        <v>36</v>
      </c>
      <c r="D90" s="24" t="s">
        <v>43</v>
      </c>
      <c r="E90" s="17">
        <v>10</v>
      </c>
      <c r="F90" s="17">
        <v>65.2</v>
      </c>
      <c r="G90" s="17">
        <f t="shared" si="4"/>
        <v>652</v>
      </c>
      <c r="H90" s="13"/>
      <c r="I90" s="13"/>
      <c r="J90" s="13"/>
      <c r="K90" s="13"/>
      <c r="L90" s="13"/>
    </row>
    <row r="91" ht="40.5" spans="1:12">
      <c r="A91" s="9"/>
      <c r="B91" s="29"/>
      <c r="C91" s="24" t="s">
        <v>36</v>
      </c>
      <c r="D91" s="24" t="s">
        <v>121</v>
      </c>
      <c r="E91" s="17">
        <v>10</v>
      </c>
      <c r="F91" s="17">
        <v>65.2</v>
      </c>
      <c r="G91" s="17">
        <f t="shared" si="4"/>
        <v>652</v>
      </c>
      <c r="H91" s="13"/>
      <c r="I91" s="13"/>
      <c r="J91" s="13"/>
      <c r="K91" s="13"/>
      <c r="L91" s="13"/>
    </row>
    <row r="92" ht="20.25" spans="1:12">
      <c r="A92" s="9"/>
      <c r="B92" s="29"/>
      <c r="C92" s="24" t="s">
        <v>49</v>
      </c>
      <c r="D92" s="24" t="s">
        <v>50</v>
      </c>
      <c r="E92" s="17">
        <v>10</v>
      </c>
      <c r="F92" s="17">
        <v>65.2</v>
      </c>
      <c r="G92" s="17">
        <f t="shared" si="4"/>
        <v>652</v>
      </c>
      <c r="H92" s="13"/>
      <c r="I92" s="13"/>
      <c r="J92" s="13"/>
      <c r="K92" s="13"/>
      <c r="L92" s="13"/>
    </row>
    <row r="93" ht="20.25" spans="1:12">
      <c r="A93" s="9"/>
      <c r="B93" s="29"/>
      <c r="C93" s="24" t="s">
        <v>51</v>
      </c>
      <c r="D93" s="24" t="s">
        <v>52</v>
      </c>
      <c r="E93" s="17">
        <v>10</v>
      </c>
      <c r="F93" s="18">
        <v>57.3</v>
      </c>
      <c r="G93" s="17">
        <f t="shared" si="4"/>
        <v>573</v>
      </c>
      <c r="H93" s="13"/>
      <c r="I93" s="13"/>
      <c r="J93" s="13"/>
      <c r="K93" s="13"/>
      <c r="L93" s="13"/>
    </row>
    <row r="94" ht="20.25" spans="1:12">
      <c r="A94" s="9"/>
      <c r="B94" s="29"/>
      <c r="C94" s="28" t="s">
        <v>119</v>
      </c>
      <c r="D94" s="28" t="s">
        <v>53</v>
      </c>
      <c r="E94" s="17">
        <v>10</v>
      </c>
      <c r="F94" s="11">
        <v>36.96</v>
      </c>
      <c r="G94" s="17">
        <f t="shared" si="4"/>
        <v>369.6</v>
      </c>
      <c r="H94" s="13"/>
      <c r="I94" s="13"/>
      <c r="J94" s="13"/>
      <c r="K94" s="13"/>
      <c r="L94" s="13"/>
    </row>
    <row r="95" ht="40.5" spans="1:12">
      <c r="A95" s="9"/>
      <c r="B95" s="29"/>
      <c r="C95" s="24" t="s">
        <v>41</v>
      </c>
      <c r="D95" s="24" t="s">
        <v>117</v>
      </c>
      <c r="E95" s="17">
        <v>10</v>
      </c>
      <c r="F95" s="17">
        <v>89.6</v>
      </c>
      <c r="G95" s="17">
        <f t="shared" si="4"/>
        <v>896</v>
      </c>
      <c r="H95" s="13"/>
      <c r="I95" s="13"/>
      <c r="J95" s="13"/>
      <c r="K95" s="13"/>
      <c r="L95" s="13"/>
    </row>
    <row r="96" ht="40.5" spans="1:12">
      <c r="A96" s="9"/>
      <c r="B96" s="29"/>
      <c r="C96" s="30" t="s">
        <v>122</v>
      </c>
      <c r="D96" s="24" t="s">
        <v>123</v>
      </c>
      <c r="E96" s="31">
        <v>10</v>
      </c>
      <c r="F96" s="32">
        <v>142.6</v>
      </c>
      <c r="G96" s="32">
        <v>1426</v>
      </c>
      <c r="H96" s="13"/>
      <c r="I96" s="13"/>
      <c r="J96" s="13"/>
      <c r="K96" s="13"/>
      <c r="L96" s="13"/>
    </row>
    <row r="97" ht="20.25" spans="1:12">
      <c r="A97" s="9"/>
      <c r="B97" s="29"/>
      <c r="C97" s="24" t="s">
        <v>54</v>
      </c>
      <c r="D97" s="24" t="s">
        <v>55</v>
      </c>
      <c r="E97" s="33">
        <v>10</v>
      </c>
      <c r="F97" s="17">
        <v>19</v>
      </c>
      <c r="G97" s="17">
        <f t="shared" ref="G97:G99" si="5">F97*10</f>
        <v>190</v>
      </c>
      <c r="H97" s="13"/>
      <c r="I97" s="13"/>
      <c r="J97" s="13"/>
      <c r="K97" s="13"/>
      <c r="L97" s="13"/>
    </row>
    <row r="98" ht="20.25" spans="1:12">
      <c r="A98" s="9"/>
      <c r="B98" s="29"/>
      <c r="C98" s="24" t="s">
        <v>54</v>
      </c>
      <c r="D98" s="24" t="s">
        <v>56</v>
      </c>
      <c r="E98" s="33">
        <v>10</v>
      </c>
      <c r="F98" s="17">
        <v>16</v>
      </c>
      <c r="G98" s="17">
        <f t="shared" si="5"/>
        <v>160</v>
      </c>
      <c r="H98" s="13"/>
      <c r="I98" s="13"/>
      <c r="J98" s="13"/>
      <c r="K98" s="13"/>
      <c r="L98" s="13"/>
    </row>
    <row r="99" ht="20.25" spans="1:12">
      <c r="A99" s="9"/>
      <c r="B99" s="34"/>
      <c r="C99" s="28" t="s">
        <v>58</v>
      </c>
      <c r="D99" s="24" t="s">
        <v>124</v>
      </c>
      <c r="E99" s="33">
        <v>10</v>
      </c>
      <c r="F99" s="17">
        <v>16</v>
      </c>
      <c r="G99" s="17">
        <f t="shared" si="5"/>
        <v>160</v>
      </c>
      <c r="H99" s="13"/>
      <c r="I99" s="13"/>
      <c r="J99" s="13"/>
      <c r="K99" s="13"/>
      <c r="L99" s="13"/>
    </row>
    <row r="100" ht="40.5" spans="1:12">
      <c r="A100" s="9">
        <v>10</v>
      </c>
      <c r="B100" s="10" t="s">
        <v>125</v>
      </c>
      <c r="C100" s="10" t="s">
        <v>87</v>
      </c>
      <c r="D100" s="10" t="s">
        <v>88</v>
      </c>
      <c r="E100" s="11">
        <v>80</v>
      </c>
      <c r="F100" s="22">
        <v>60.4</v>
      </c>
      <c r="G100" s="11">
        <f t="shared" ref="G100:G112" si="6">F100*E100</f>
        <v>4832</v>
      </c>
      <c r="H100" s="13"/>
      <c r="I100" s="13"/>
      <c r="J100" s="13"/>
      <c r="K100" s="13"/>
      <c r="L100" s="13"/>
    </row>
    <row r="101" ht="40.5" spans="1:12">
      <c r="A101" s="9"/>
      <c r="B101" s="10"/>
      <c r="C101" s="10" t="s">
        <v>36</v>
      </c>
      <c r="D101" s="10" t="s">
        <v>84</v>
      </c>
      <c r="E101" s="11">
        <v>240</v>
      </c>
      <c r="F101" s="22">
        <v>58.8</v>
      </c>
      <c r="G101" s="11">
        <f t="shared" si="6"/>
        <v>14112</v>
      </c>
      <c r="H101" s="13"/>
      <c r="I101" s="13"/>
      <c r="J101" s="13"/>
      <c r="K101" s="13"/>
      <c r="L101" s="13"/>
    </row>
    <row r="102" ht="40.5" spans="1:12">
      <c r="A102" s="9"/>
      <c r="B102" s="10"/>
      <c r="C102" s="10" t="s">
        <v>36</v>
      </c>
      <c r="D102" s="10" t="s">
        <v>43</v>
      </c>
      <c r="E102" s="11">
        <v>160</v>
      </c>
      <c r="F102" s="22">
        <v>58.8</v>
      </c>
      <c r="G102" s="11">
        <f t="shared" si="6"/>
        <v>9408</v>
      </c>
      <c r="H102" s="13"/>
      <c r="I102" s="13"/>
      <c r="J102" s="13"/>
      <c r="K102" s="13"/>
      <c r="L102" s="13"/>
    </row>
    <row r="103" ht="40.5" spans="1:12">
      <c r="A103" s="9"/>
      <c r="B103" s="10"/>
      <c r="C103" s="10" t="s">
        <v>36</v>
      </c>
      <c r="D103" s="10" t="s">
        <v>121</v>
      </c>
      <c r="E103" s="11">
        <v>80</v>
      </c>
      <c r="F103" s="22">
        <v>58.8</v>
      </c>
      <c r="G103" s="11">
        <f t="shared" si="6"/>
        <v>4704</v>
      </c>
      <c r="H103" s="13"/>
      <c r="I103" s="13"/>
      <c r="J103" s="13"/>
      <c r="K103" s="13"/>
      <c r="L103" s="13"/>
    </row>
    <row r="104" ht="20.25" spans="1:12">
      <c r="A104" s="9"/>
      <c r="B104" s="10"/>
      <c r="C104" s="10" t="s">
        <v>49</v>
      </c>
      <c r="D104" s="10" t="s">
        <v>50</v>
      </c>
      <c r="E104" s="11">
        <v>80</v>
      </c>
      <c r="F104" s="22">
        <v>65.2</v>
      </c>
      <c r="G104" s="11">
        <f t="shared" si="6"/>
        <v>5216</v>
      </c>
      <c r="H104" s="13"/>
      <c r="I104" s="13"/>
      <c r="J104" s="13"/>
      <c r="K104" s="13"/>
      <c r="L104" s="13"/>
    </row>
    <row r="105" ht="20.25" spans="1:12">
      <c r="A105" s="9"/>
      <c r="B105" s="10"/>
      <c r="C105" s="19" t="s">
        <v>51</v>
      </c>
      <c r="D105" s="19" t="s">
        <v>52</v>
      </c>
      <c r="E105" s="11">
        <v>40</v>
      </c>
      <c r="F105" s="22">
        <v>57.3</v>
      </c>
      <c r="G105" s="11">
        <f t="shared" si="6"/>
        <v>2292</v>
      </c>
      <c r="H105" s="13"/>
      <c r="I105" s="13"/>
      <c r="J105" s="13"/>
      <c r="K105" s="13"/>
      <c r="L105" s="13"/>
    </row>
    <row r="106" ht="20.25" spans="1:12">
      <c r="A106" s="9"/>
      <c r="B106" s="10"/>
      <c r="C106" s="19" t="s">
        <v>23</v>
      </c>
      <c r="D106" s="19" t="s">
        <v>44</v>
      </c>
      <c r="E106" s="11">
        <v>40</v>
      </c>
      <c r="F106" s="22">
        <v>57.3</v>
      </c>
      <c r="G106" s="11">
        <f t="shared" si="6"/>
        <v>2292</v>
      </c>
      <c r="H106" s="13"/>
      <c r="I106" s="13"/>
      <c r="J106" s="13"/>
      <c r="K106" s="13"/>
      <c r="L106" s="13"/>
    </row>
    <row r="107" ht="40.5" spans="1:12">
      <c r="A107" s="9"/>
      <c r="B107" s="10"/>
      <c r="C107" s="19" t="s">
        <v>23</v>
      </c>
      <c r="D107" s="19" t="s">
        <v>126</v>
      </c>
      <c r="E107" s="11">
        <v>40</v>
      </c>
      <c r="F107" s="22">
        <v>181.2</v>
      </c>
      <c r="G107" s="11">
        <f t="shared" si="6"/>
        <v>7248</v>
      </c>
      <c r="H107" s="13"/>
      <c r="I107" s="13"/>
      <c r="J107" s="13"/>
      <c r="K107" s="13"/>
      <c r="L107" s="13"/>
    </row>
    <row r="108" ht="40.5" spans="1:12">
      <c r="A108" s="9"/>
      <c r="B108" s="10"/>
      <c r="C108" s="10" t="s">
        <v>96</v>
      </c>
      <c r="D108" s="10" t="s">
        <v>97</v>
      </c>
      <c r="E108" s="11">
        <v>40</v>
      </c>
      <c r="F108" s="22">
        <v>20.7</v>
      </c>
      <c r="G108" s="11">
        <f t="shared" si="6"/>
        <v>828</v>
      </c>
      <c r="H108" s="13"/>
      <c r="I108" s="13"/>
      <c r="J108" s="13"/>
      <c r="K108" s="13"/>
      <c r="L108" s="13"/>
    </row>
    <row r="109" ht="40.5" spans="1:12">
      <c r="A109" s="9"/>
      <c r="B109" s="10"/>
      <c r="C109" s="10" t="s">
        <v>98</v>
      </c>
      <c r="D109" s="10" t="s">
        <v>127</v>
      </c>
      <c r="E109" s="11">
        <v>40</v>
      </c>
      <c r="F109" s="22">
        <v>28.5</v>
      </c>
      <c r="G109" s="11">
        <f t="shared" si="6"/>
        <v>1140</v>
      </c>
      <c r="H109" s="13"/>
      <c r="I109" s="13"/>
      <c r="J109" s="13"/>
      <c r="K109" s="13"/>
      <c r="L109" s="13"/>
    </row>
    <row r="110" ht="60.75" spans="1:12">
      <c r="A110" s="9"/>
      <c r="B110" s="10"/>
      <c r="C110" s="10" t="s">
        <v>98</v>
      </c>
      <c r="D110" s="10" t="s">
        <v>100</v>
      </c>
      <c r="E110" s="11">
        <v>40</v>
      </c>
      <c r="F110" s="22">
        <v>12.7</v>
      </c>
      <c r="G110" s="11">
        <f t="shared" si="6"/>
        <v>508</v>
      </c>
      <c r="H110" s="13"/>
      <c r="I110" s="13"/>
      <c r="J110" s="13"/>
      <c r="K110" s="13"/>
      <c r="L110" s="13"/>
    </row>
    <row r="111" ht="60.75" spans="1:12">
      <c r="A111" s="9"/>
      <c r="B111" s="10"/>
      <c r="C111" s="10" t="s">
        <v>128</v>
      </c>
      <c r="D111" s="10" t="s">
        <v>129</v>
      </c>
      <c r="E111" s="11">
        <v>80</v>
      </c>
      <c r="F111" s="22">
        <v>23.5</v>
      </c>
      <c r="G111" s="11">
        <f t="shared" si="6"/>
        <v>1880</v>
      </c>
      <c r="H111" s="13"/>
      <c r="I111" s="13"/>
      <c r="J111" s="13"/>
      <c r="K111" s="13"/>
      <c r="L111" s="13"/>
    </row>
    <row r="112" ht="60.75" spans="1:12">
      <c r="A112" s="9"/>
      <c r="B112" s="10"/>
      <c r="C112" s="10" t="s">
        <v>109</v>
      </c>
      <c r="D112" s="10" t="s">
        <v>110</v>
      </c>
      <c r="E112" s="11">
        <v>80</v>
      </c>
      <c r="F112" s="22">
        <v>67.9</v>
      </c>
      <c r="G112" s="11">
        <f t="shared" si="6"/>
        <v>5432</v>
      </c>
      <c r="H112" s="13"/>
      <c r="I112" s="13"/>
      <c r="J112" s="13"/>
      <c r="K112" s="13"/>
      <c r="L112" s="13"/>
    </row>
    <row r="113" s="1" customFormat="1" ht="40.5" spans="1:12">
      <c r="A113" s="35"/>
      <c r="B113" s="19"/>
      <c r="C113" s="19" t="s">
        <v>111</v>
      </c>
      <c r="D113" s="19" t="s">
        <v>112</v>
      </c>
      <c r="E113" s="21">
        <v>40</v>
      </c>
      <c r="F113" s="36">
        <v>142.6</v>
      </c>
      <c r="G113" s="15">
        <f>E113*142.6</f>
        <v>5704</v>
      </c>
      <c r="H113" s="37"/>
      <c r="I113" s="37"/>
      <c r="J113" s="37"/>
      <c r="K113" s="37"/>
      <c r="L113" s="37"/>
    </row>
    <row r="114" ht="20.25" spans="1:12">
      <c r="A114" s="9"/>
      <c r="B114" s="10"/>
      <c r="C114" s="11" t="s">
        <v>130</v>
      </c>
      <c r="D114" s="7" t="s">
        <v>113</v>
      </c>
      <c r="E114" s="11">
        <v>80</v>
      </c>
      <c r="F114" s="11">
        <v>26.8</v>
      </c>
      <c r="G114" s="11">
        <f t="shared" ref="G114:G122" si="7">F114*E114</f>
        <v>2144</v>
      </c>
      <c r="H114" s="13"/>
      <c r="I114" s="13"/>
      <c r="J114" s="13"/>
      <c r="K114" s="13"/>
      <c r="L114" s="13"/>
    </row>
    <row r="115" ht="20.25" spans="1:12">
      <c r="A115" s="9"/>
      <c r="B115" s="10"/>
      <c r="C115" s="11" t="s">
        <v>119</v>
      </c>
      <c r="D115" s="7" t="s">
        <v>53</v>
      </c>
      <c r="E115" s="11">
        <v>40</v>
      </c>
      <c r="F115" s="11">
        <v>36.96</v>
      </c>
      <c r="G115" s="11">
        <f t="shared" si="7"/>
        <v>1478.4</v>
      </c>
      <c r="H115" s="13"/>
      <c r="I115" s="13"/>
      <c r="J115" s="13"/>
      <c r="K115" s="13"/>
      <c r="L115" s="13"/>
    </row>
    <row r="116" ht="40.5" spans="1:12">
      <c r="A116" s="9"/>
      <c r="B116" s="10"/>
      <c r="C116" s="19" t="s">
        <v>41</v>
      </c>
      <c r="D116" s="19" t="s">
        <v>42</v>
      </c>
      <c r="E116" s="11">
        <v>40</v>
      </c>
      <c r="F116" s="22">
        <v>89.6</v>
      </c>
      <c r="G116" s="11">
        <f t="shared" si="7"/>
        <v>3584</v>
      </c>
      <c r="H116" s="13"/>
      <c r="I116" s="13"/>
      <c r="J116" s="13"/>
      <c r="K116" s="13"/>
      <c r="L116" s="13"/>
    </row>
    <row r="117" ht="60.75" spans="1:12">
      <c r="A117" s="9"/>
      <c r="B117" s="10"/>
      <c r="C117" s="10" t="s">
        <v>103</v>
      </c>
      <c r="D117" s="10" t="s">
        <v>104</v>
      </c>
      <c r="E117" s="11">
        <v>80</v>
      </c>
      <c r="F117" s="22">
        <v>93.2</v>
      </c>
      <c r="G117" s="11">
        <f t="shared" si="7"/>
        <v>7456</v>
      </c>
      <c r="H117" s="13"/>
      <c r="I117" s="13"/>
      <c r="J117" s="13"/>
      <c r="K117" s="13"/>
      <c r="L117" s="13"/>
    </row>
    <row r="118" ht="40.5" spans="1:12">
      <c r="A118" s="9">
        <v>11</v>
      </c>
      <c r="B118" s="10" t="s">
        <v>131</v>
      </c>
      <c r="C118" s="10" t="s">
        <v>132</v>
      </c>
      <c r="D118" s="10" t="s">
        <v>133</v>
      </c>
      <c r="E118" s="17">
        <v>4</v>
      </c>
      <c r="F118" s="17">
        <v>220</v>
      </c>
      <c r="G118" s="17">
        <f t="shared" si="7"/>
        <v>880</v>
      </c>
      <c r="H118" s="13"/>
      <c r="I118" s="13"/>
      <c r="J118" s="13"/>
      <c r="K118" s="13"/>
      <c r="L118" s="13"/>
    </row>
    <row r="119" ht="40.5" spans="1:12">
      <c r="A119" s="9"/>
      <c r="B119" s="10"/>
      <c r="C119" s="10" t="s">
        <v>132</v>
      </c>
      <c r="D119" s="10" t="s">
        <v>134</v>
      </c>
      <c r="E119" s="17">
        <v>4</v>
      </c>
      <c r="F119" s="17">
        <v>364</v>
      </c>
      <c r="G119" s="17">
        <f t="shared" si="7"/>
        <v>1456</v>
      </c>
      <c r="H119" s="13"/>
      <c r="I119" s="13"/>
      <c r="J119" s="13"/>
      <c r="K119" s="13"/>
      <c r="L119" s="13"/>
    </row>
    <row r="120" ht="60.75" spans="1:12">
      <c r="A120" s="9"/>
      <c r="B120" s="10"/>
      <c r="C120" s="10" t="s">
        <v>90</v>
      </c>
      <c r="D120" s="10" t="s">
        <v>135</v>
      </c>
      <c r="E120" s="17">
        <v>2</v>
      </c>
      <c r="F120" s="17">
        <v>360</v>
      </c>
      <c r="G120" s="17">
        <f t="shared" si="7"/>
        <v>720</v>
      </c>
      <c r="H120" s="13"/>
      <c r="I120" s="13"/>
      <c r="J120" s="13"/>
      <c r="K120" s="13"/>
      <c r="L120" s="13"/>
    </row>
    <row r="121" ht="60.75" spans="1:12">
      <c r="A121" s="9"/>
      <c r="B121" s="10"/>
      <c r="C121" s="10" t="s">
        <v>90</v>
      </c>
      <c r="D121" s="10" t="s">
        <v>136</v>
      </c>
      <c r="E121" s="17">
        <v>2</v>
      </c>
      <c r="F121" s="17">
        <v>286</v>
      </c>
      <c r="G121" s="17">
        <f t="shared" si="7"/>
        <v>572</v>
      </c>
      <c r="H121" s="13"/>
      <c r="I121" s="13"/>
      <c r="J121" s="13"/>
      <c r="K121" s="13"/>
      <c r="L121" s="13"/>
    </row>
    <row r="122" ht="20.25" spans="1:12">
      <c r="A122" s="9"/>
      <c r="B122" s="10"/>
      <c r="C122" s="10" t="s">
        <v>49</v>
      </c>
      <c r="D122" s="10" t="s">
        <v>137</v>
      </c>
      <c r="E122" s="17">
        <v>2</v>
      </c>
      <c r="F122" s="17">
        <v>86.2</v>
      </c>
      <c r="G122" s="17">
        <f t="shared" si="7"/>
        <v>172.4</v>
      </c>
      <c r="H122" s="13"/>
      <c r="I122" s="13"/>
      <c r="J122" s="13"/>
      <c r="K122" s="13"/>
      <c r="L122" s="13"/>
    </row>
    <row r="123" ht="20.25" spans="1:12">
      <c r="A123" s="9"/>
      <c r="B123" s="10"/>
      <c r="C123" s="17" t="s">
        <v>138</v>
      </c>
      <c r="D123" s="17" t="s">
        <v>139</v>
      </c>
      <c r="E123" s="17">
        <v>2</v>
      </c>
      <c r="F123" s="17">
        <v>980</v>
      </c>
      <c r="G123" s="17">
        <f t="shared" ref="G123:G129" si="8">E123*980</f>
        <v>1960</v>
      </c>
      <c r="H123" s="13"/>
      <c r="I123" s="13"/>
      <c r="J123" s="13"/>
      <c r="K123" s="13"/>
      <c r="L123" s="13"/>
    </row>
    <row r="124" ht="20.25" spans="1:12">
      <c r="A124" s="9"/>
      <c r="B124" s="10"/>
      <c r="C124" s="17" t="s">
        <v>138</v>
      </c>
      <c r="D124" s="17" t="s">
        <v>140</v>
      </c>
      <c r="E124" s="17">
        <v>2</v>
      </c>
      <c r="F124" s="17">
        <v>980</v>
      </c>
      <c r="G124" s="17">
        <f t="shared" si="8"/>
        <v>1960</v>
      </c>
      <c r="H124" s="13"/>
      <c r="I124" s="13"/>
      <c r="J124" s="13"/>
      <c r="K124" s="13"/>
      <c r="L124" s="13"/>
    </row>
    <row r="125" ht="20.25" spans="1:12">
      <c r="A125" s="9"/>
      <c r="B125" s="10"/>
      <c r="C125" s="17" t="s">
        <v>138</v>
      </c>
      <c r="D125" s="17" t="s">
        <v>113</v>
      </c>
      <c r="E125" s="17">
        <v>2</v>
      </c>
      <c r="F125" s="17">
        <v>980</v>
      </c>
      <c r="G125" s="17">
        <f t="shared" si="8"/>
        <v>1960</v>
      </c>
      <c r="H125" s="13"/>
      <c r="I125" s="13"/>
      <c r="J125" s="13"/>
      <c r="K125" s="13"/>
      <c r="L125" s="13"/>
    </row>
    <row r="126" ht="20.25" spans="1:12">
      <c r="A126" s="9"/>
      <c r="B126" s="10"/>
      <c r="C126" s="17" t="s">
        <v>138</v>
      </c>
      <c r="D126" s="17" t="s">
        <v>141</v>
      </c>
      <c r="E126" s="17">
        <v>2</v>
      </c>
      <c r="F126" s="17">
        <v>980</v>
      </c>
      <c r="G126" s="17">
        <f t="shared" si="8"/>
        <v>1960</v>
      </c>
      <c r="H126" s="13"/>
      <c r="I126" s="13"/>
      <c r="J126" s="13"/>
      <c r="K126" s="13"/>
      <c r="L126" s="13"/>
    </row>
    <row r="127" ht="20.25" spans="1:12">
      <c r="A127" s="9"/>
      <c r="B127" s="10"/>
      <c r="C127" s="17" t="s">
        <v>138</v>
      </c>
      <c r="D127" s="17" t="s">
        <v>142</v>
      </c>
      <c r="E127" s="17">
        <v>2</v>
      </c>
      <c r="F127" s="17">
        <v>980</v>
      </c>
      <c r="G127" s="17">
        <f t="shared" si="8"/>
        <v>1960</v>
      </c>
      <c r="H127" s="13"/>
      <c r="I127" s="13"/>
      <c r="J127" s="13"/>
      <c r="K127" s="13"/>
      <c r="L127" s="13"/>
    </row>
    <row r="128" ht="20.25" spans="1:12">
      <c r="A128" s="9"/>
      <c r="B128" s="10"/>
      <c r="C128" s="17" t="s">
        <v>138</v>
      </c>
      <c r="D128" s="17" t="s">
        <v>53</v>
      </c>
      <c r="E128" s="17">
        <v>2</v>
      </c>
      <c r="F128" s="17">
        <v>980</v>
      </c>
      <c r="G128" s="17">
        <f t="shared" si="8"/>
        <v>1960</v>
      </c>
      <c r="H128" s="13"/>
      <c r="I128" s="13"/>
      <c r="J128" s="13"/>
      <c r="K128" s="13"/>
      <c r="L128" s="13"/>
    </row>
    <row r="129" ht="20.25" spans="1:12">
      <c r="A129" s="9"/>
      <c r="B129" s="10"/>
      <c r="C129" s="17" t="s">
        <v>138</v>
      </c>
      <c r="D129" s="17" t="s">
        <v>143</v>
      </c>
      <c r="E129" s="17">
        <v>2</v>
      </c>
      <c r="F129" s="17">
        <v>980</v>
      </c>
      <c r="G129" s="17">
        <f t="shared" si="8"/>
        <v>1960</v>
      </c>
      <c r="H129" s="13"/>
      <c r="I129" s="13"/>
      <c r="J129" s="13"/>
      <c r="K129" s="13"/>
      <c r="L129" s="13"/>
    </row>
    <row r="130" ht="40.5" spans="1:12">
      <c r="A130" s="9"/>
      <c r="B130" s="10"/>
      <c r="C130" s="7" t="s">
        <v>144</v>
      </c>
      <c r="D130" s="7" t="s">
        <v>145</v>
      </c>
      <c r="E130" s="31">
        <v>2</v>
      </c>
      <c r="F130" s="32">
        <v>195.5</v>
      </c>
      <c r="G130" s="32">
        <f t="shared" ref="G130:G132" si="9">E130*195.5</f>
        <v>391</v>
      </c>
      <c r="H130" s="13"/>
      <c r="I130" s="13"/>
      <c r="J130" s="13"/>
      <c r="K130" s="13"/>
      <c r="L130" s="13"/>
    </row>
    <row r="131" ht="40.5" spans="1:12">
      <c r="A131" s="9"/>
      <c r="B131" s="10"/>
      <c r="C131" s="7" t="s">
        <v>144</v>
      </c>
      <c r="D131" s="7" t="s">
        <v>146</v>
      </c>
      <c r="E131" s="31">
        <v>2</v>
      </c>
      <c r="F131" s="32">
        <v>195.5</v>
      </c>
      <c r="G131" s="32">
        <f t="shared" si="9"/>
        <v>391</v>
      </c>
      <c r="H131" s="13"/>
      <c r="I131" s="13"/>
      <c r="J131" s="13"/>
      <c r="K131" s="13"/>
      <c r="L131" s="13"/>
    </row>
    <row r="132" ht="40.5" spans="1:12">
      <c r="A132" s="9"/>
      <c r="B132" s="10"/>
      <c r="C132" s="7" t="s">
        <v>144</v>
      </c>
      <c r="D132" s="7" t="s">
        <v>147</v>
      </c>
      <c r="E132" s="31">
        <v>2</v>
      </c>
      <c r="F132" s="32">
        <v>195.5</v>
      </c>
      <c r="G132" s="32">
        <f t="shared" si="9"/>
        <v>391</v>
      </c>
      <c r="H132" s="13"/>
      <c r="I132" s="13"/>
      <c r="J132" s="13"/>
      <c r="K132" s="13"/>
      <c r="L132" s="13"/>
    </row>
    <row r="133" ht="40.5" spans="1:12">
      <c r="A133" s="9">
        <v>12</v>
      </c>
      <c r="B133" s="10" t="s">
        <v>148</v>
      </c>
      <c r="C133" s="19" t="s">
        <v>41</v>
      </c>
      <c r="D133" s="19" t="s">
        <v>42</v>
      </c>
      <c r="E133" s="7">
        <v>5</v>
      </c>
      <c r="F133" s="22">
        <v>89.6</v>
      </c>
      <c r="G133" s="22">
        <f t="shared" ref="G133:G180" si="10">F133*E133</f>
        <v>448</v>
      </c>
      <c r="H133" s="13"/>
      <c r="I133" s="13"/>
      <c r="J133" s="13"/>
      <c r="K133" s="13"/>
      <c r="L133" s="13"/>
    </row>
    <row r="134" ht="40.5" spans="1:12">
      <c r="A134" s="9"/>
      <c r="B134" s="10"/>
      <c r="C134" s="10" t="s">
        <v>36</v>
      </c>
      <c r="D134" s="10" t="s">
        <v>84</v>
      </c>
      <c r="E134" s="7">
        <v>20</v>
      </c>
      <c r="F134" s="22">
        <v>58.8</v>
      </c>
      <c r="G134" s="22">
        <f t="shared" si="10"/>
        <v>1176</v>
      </c>
      <c r="H134" s="13"/>
      <c r="I134" s="13"/>
      <c r="J134" s="13"/>
      <c r="K134" s="13"/>
      <c r="L134" s="13"/>
    </row>
    <row r="135" ht="40.5" spans="1:12">
      <c r="A135" s="9"/>
      <c r="B135" s="10"/>
      <c r="C135" s="10" t="s">
        <v>36</v>
      </c>
      <c r="D135" s="10" t="s">
        <v>118</v>
      </c>
      <c r="E135" s="7">
        <v>40</v>
      </c>
      <c r="F135" s="22">
        <v>58.8</v>
      </c>
      <c r="G135" s="22">
        <f t="shared" si="10"/>
        <v>2352</v>
      </c>
      <c r="H135" s="13"/>
      <c r="I135" s="13"/>
      <c r="J135" s="13"/>
      <c r="K135" s="13"/>
      <c r="L135" s="13"/>
    </row>
    <row r="136" ht="40.5" spans="1:12">
      <c r="A136" s="9"/>
      <c r="B136" s="10"/>
      <c r="C136" s="10" t="s">
        <v>36</v>
      </c>
      <c r="D136" s="10" t="s">
        <v>47</v>
      </c>
      <c r="E136" s="7">
        <v>30</v>
      </c>
      <c r="F136" s="22">
        <v>58.8</v>
      </c>
      <c r="G136" s="22">
        <f t="shared" si="10"/>
        <v>1764</v>
      </c>
      <c r="H136" s="13"/>
      <c r="I136" s="13"/>
      <c r="J136" s="13"/>
      <c r="K136" s="13"/>
      <c r="L136" s="13"/>
    </row>
    <row r="137" ht="40.5" spans="1:12">
      <c r="A137" s="9"/>
      <c r="B137" s="10"/>
      <c r="C137" s="10" t="s">
        <v>36</v>
      </c>
      <c r="D137" s="10" t="s">
        <v>149</v>
      </c>
      <c r="E137" s="7">
        <v>20</v>
      </c>
      <c r="F137" s="22">
        <v>74.8</v>
      </c>
      <c r="G137" s="22">
        <f t="shared" si="10"/>
        <v>1496</v>
      </c>
      <c r="H137" s="13"/>
      <c r="I137" s="13"/>
      <c r="J137" s="13"/>
      <c r="K137" s="13"/>
      <c r="L137" s="13"/>
    </row>
    <row r="138" ht="40.5" spans="1:12">
      <c r="A138" s="9"/>
      <c r="B138" s="10"/>
      <c r="C138" s="10" t="s">
        <v>87</v>
      </c>
      <c r="D138" s="10" t="s">
        <v>88</v>
      </c>
      <c r="E138" s="7">
        <v>20</v>
      </c>
      <c r="F138" s="22">
        <v>60.4</v>
      </c>
      <c r="G138" s="22">
        <f t="shared" si="10"/>
        <v>1208</v>
      </c>
      <c r="H138" s="13"/>
      <c r="I138" s="13"/>
      <c r="J138" s="13"/>
      <c r="K138" s="13"/>
      <c r="L138" s="13"/>
    </row>
    <row r="139" ht="20.25" spans="1:12">
      <c r="A139" s="9"/>
      <c r="B139" s="10"/>
      <c r="C139" s="10" t="s">
        <v>150</v>
      </c>
      <c r="D139" s="10" t="s">
        <v>151</v>
      </c>
      <c r="E139" s="7">
        <v>5</v>
      </c>
      <c r="F139" s="22">
        <v>450.8</v>
      </c>
      <c r="G139" s="22">
        <f t="shared" si="10"/>
        <v>2254</v>
      </c>
      <c r="H139" s="13"/>
      <c r="I139" s="13"/>
      <c r="J139" s="13"/>
      <c r="K139" s="13"/>
      <c r="L139" s="13"/>
    </row>
    <row r="140" ht="40.5" spans="1:12">
      <c r="A140" s="9"/>
      <c r="B140" s="10"/>
      <c r="C140" s="10" t="s">
        <v>36</v>
      </c>
      <c r="D140" s="10" t="s">
        <v>89</v>
      </c>
      <c r="E140" s="7">
        <v>5</v>
      </c>
      <c r="F140" s="22">
        <v>77.9</v>
      </c>
      <c r="G140" s="22">
        <f t="shared" si="10"/>
        <v>389.5</v>
      </c>
      <c r="H140" s="13"/>
      <c r="I140" s="13"/>
      <c r="J140" s="13"/>
      <c r="K140" s="13"/>
      <c r="L140" s="13"/>
    </row>
    <row r="141" ht="60.75" spans="1:12">
      <c r="A141" s="9"/>
      <c r="B141" s="10"/>
      <c r="C141" s="10" t="s">
        <v>90</v>
      </c>
      <c r="D141" s="10" t="s">
        <v>152</v>
      </c>
      <c r="E141" s="7">
        <v>5</v>
      </c>
      <c r="F141" s="22">
        <v>286</v>
      </c>
      <c r="G141" s="22">
        <f t="shared" si="10"/>
        <v>1430</v>
      </c>
      <c r="H141" s="13"/>
      <c r="I141" s="13"/>
      <c r="J141" s="13"/>
      <c r="K141" s="13"/>
      <c r="L141" s="13"/>
    </row>
    <row r="142" ht="20.25" spans="1:12">
      <c r="A142" s="9"/>
      <c r="B142" s="10"/>
      <c r="C142" s="10" t="s">
        <v>153</v>
      </c>
      <c r="D142" s="10" t="s">
        <v>154</v>
      </c>
      <c r="E142" s="7">
        <v>5</v>
      </c>
      <c r="F142" s="22">
        <v>182</v>
      </c>
      <c r="G142" s="22">
        <f t="shared" si="10"/>
        <v>910</v>
      </c>
      <c r="H142" s="13"/>
      <c r="I142" s="13"/>
      <c r="J142" s="13"/>
      <c r="K142" s="13"/>
      <c r="L142" s="13"/>
    </row>
    <row r="143" ht="20.25" spans="1:12">
      <c r="A143" s="9"/>
      <c r="B143" s="10"/>
      <c r="C143" s="10" t="s">
        <v>49</v>
      </c>
      <c r="D143" s="10" t="s">
        <v>50</v>
      </c>
      <c r="E143" s="7">
        <v>10</v>
      </c>
      <c r="F143" s="22">
        <v>65.2</v>
      </c>
      <c r="G143" s="22">
        <f t="shared" si="10"/>
        <v>652</v>
      </c>
      <c r="H143" s="13"/>
      <c r="I143" s="13"/>
      <c r="J143" s="13"/>
      <c r="K143" s="13"/>
      <c r="L143" s="13"/>
    </row>
    <row r="144" ht="20.25" spans="1:12">
      <c r="A144" s="9"/>
      <c r="B144" s="10"/>
      <c r="C144" s="19" t="s">
        <v>23</v>
      </c>
      <c r="D144" s="19" t="s">
        <v>44</v>
      </c>
      <c r="E144" s="7">
        <v>10</v>
      </c>
      <c r="F144" s="22">
        <v>57.3</v>
      </c>
      <c r="G144" s="22">
        <f t="shared" si="10"/>
        <v>573</v>
      </c>
      <c r="H144" s="13"/>
      <c r="I144" s="13"/>
      <c r="J144" s="13"/>
      <c r="K144" s="13"/>
      <c r="L144" s="13"/>
    </row>
    <row r="145" ht="40.5" spans="1:12">
      <c r="A145" s="9"/>
      <c r="B145" s="10"/>
      <c r="C145" s="19" t="s">
        <v>23</v>
      </c>
      <c r="D145" s="19" t="s">
        <v>126</v>
      </c>
      <c r="E145" s="7">
        <v>10</v>
      </c>
      <c r="F145" s="22">
        <v>181.2</v>
      </c>
      <c r="G145" s="22">
        <f t="shared" si="10"/>
        <v>1812</v>
      </c>
      <c r="H145" s="13"/>
      <c r="I145" s="13"/>
      <c r="J145" s="13"/>
      <c r="K145" s="13"/>
      <c r="L145" s="13"/>
    </row>
    <row r="146" ht="40.5" spans="1:12">
      <c r="A146" s="9"/>
      <c r="B146" s="10"/>
      <c r="C146" s="10" t="s">
        <v>96</v>
      </c>
      <c r="D146" s="10" t="s">
        <v>97</v>
      </c>
      <c r="E146" s="7">
        <v>5</v>
      </c>
      <c r="F146" s="22">
        <v>22.3</v>
      </c>
      <c r="G146" s="22">
        <f t="shared" si="10"/>
        <v>111.5</v>
      </c>
      <c r="H146" s="13"/>
      <c r="I146" s="13"/>
      <c r="J146" s="13"/>
      <c r="K146" s="13"/>
      <c r="L146" s="13"/>
    </row>
    <row r="147" ht="40.5" spans="1:12">
      <c r="A147" s="9"/>
      <c r="B147" s="10"/>
      <c r="C147" s="10" t="s">
        <v>98</v>
      </c>
      <c r="D147" s="10" t="s">
        <v>127</v>
      </c>
      <c r="E147" s="7">
        <v>5</v>
      </c>
      <c r="F147" s="22">
        <v>19.1</v>
      </c>
      <c r="G147" s="22">
        <f t="shared" si="10"/>
        <v>95.5</v>
      </c>
      <c r="H147" s="13"/>
      <c r="I147" s="13"/>
      <c r="J147" s="13"/>
      <c r="K147" s="13"/>
      <c r="L147" s="13"/>
    </row>
    <row r="148" ht="60.75" spans="1:12">
      <c r="A148" s="9"/>
      <c r="B148" s="10"/>
      <c r="C148" s="10" t="s">
        <v>98</v>
      </c>
      <c r="D148" s="10" t="s">
        <v>100</v>
      </c>
      <c r="E148" s="7">
        <v>5</v>
      </c>
      <c r="F148" s="22">
        <v>14.4</v>
      </c>
      <c r="G148" s="22">
        <f t="shared" si="10"/>
        <v>72</v>
      </c>
      <c r="H148" s="13"/>
      <c r="I148" s="13"/>
      <c r="J148" s="13"/>
      <c r="K148" s="13"/>
      <c r="L148" s="13"/>
    </row>
    <row r="149" ht="60.75" spans="1:12">
      <c r="A149" s="9"/>
      <c r="B149" s="10"/>
      <c r="C149" s="10" t="s">
        <v>128</v>
      </c>
      <c r="D149" s="10" t="s">
        <v>110</v>
      </c>
      <c r="E149" s="7">
        <v>15</v>
      </c>
      <c r="F149" s="22">
        <v>67.9</v>
      </c>
      <c r="G149" s="22">
        <f t="shared" si="10"/>
        <v>1018.5</v>
      </c>
      <c r="H149" s="13"/>
      <c r="I149" s="13"/>
      <c r="J149" s="13"/>
      <c r="K149" s="13"/>
      <c r="L149" s="13"/>
    </row>
    <row r="150" s="1" customFormat="1" ht="40.5" spans="1:12">
      <c r="A150" s="35"/>
      <c r="B150" s="19"/>
      <c r="C150" s="24" t="s">
        <v>101</v>
      </c>
      <c r="D150" s="24" t="s">
        <v>102</v>
      </c>
      <c r="E150" s="7">
        <v>5</v>
      </c>
      <c r="F150" s="22">
        <v>105</v>
      </c>
      <c r="G150" s="38">
        <f t="shared" si="10"/>
        <v>525</v>
      </c>
      <c r="H150" s="37"/>
      <c r="I150" s="37"/>
      <c r="J150" s="37"/>
      <c r="K150" s="37"/>
      <c r="L150" s="37"/>
    </row>
    <row r="151" ht="20.25" spans="1:12">
      <c r="A151" s="9"/>
      <c r="B151" s="10"/>
      <c r="C151" s="7" t="s">
        <v>130</v>
      </c>
      <c r="D151" s="7" t="s">
        <v>113</v>
      </c>
      <c r="E151" s="7">
        <v>10</v>
      </c>
      <c r="F151" s="11">
        <v>26.8</v>
      </c>
      <c r="G151" s="22">
        <f t="shared" si="10"/>
        <v>268</v>
      </c>
      <c r="H151" s="13"/>
      <c r="I151" s="13"/>
      <c r="J151" s="13"/>
      <c r="K151" s="13"/>
      <c r="L151" s="13"/>
    </row>
    <row r="152" ht="20.25" spans="1:12">
      <c r="A152" s="9"/>
      <c r="B152" s="10"/>
      <c r="C152" s="7" t="s">
        <v>119</v>
      </c>
      <c r="D152" s="7" t="s">
        <v>53</v>
      </c>
      <c r="E152" s="7">
        <v>5</v>
      </c>
      <c r="F152" s="11">
        <v>36.96</v>
      </c>
      <c r="G152" s="22">
        <f t="shared" si="10"/>
        <v>184.8</v>
      </c>
      <c r="H152" s="13"/>
      <c r="I152" s="13"/>
      <c r="J152" s="13"/>
      <c r="K152" s="13"/>
      <c r="L152" s="13"/>
    </row>
    <row r="153" ht="40.5" spans="1:12">
      <c r="A153" s="9">
        <v>13</v>
      </c>
      <c r="B153" s="10" t="s">
        <v>155</v>
      </c>
      <c r="C153" s="19" t="s">
        <v>41</v>
      </c>
      <c r="D153" s="19" t="s">
        <v>156</v>
      </c>
      <c r="E153" s="11">
        <v>10</v>
      </c>
      <c r="F153" s="22">
        <v>89.6</v>
      </c>
      <c r="G153" s="39">
        <f t="shared" si="10"/>
        <v>896</v>
      </c>
      <c r="H153" s="13"/>
      <c r="I153" s="13"/>
      <c r="J153" s="13"/>
      <c r="K153" s="13"/>
      <c r="L153" s="13"/>
    </row>
    <row r="154" ht="40.5" spans="1:12">
      <c r="A154" s="9"/>
      <c r="B154" s="10"/>
      <c r="C154" s="19" t="s">
        <v>41</v>
      </c>
      <c r="D154" s="19" t="s">
        <v>157</v>
      </c>
      <c r="E154" s="11">
        <v>10</v>
      </c>
      <c r="F154" s="22">
        <v>89.6</v>
      </c>
      <c r="G154" s="39">
        <f t="shared" si="10"/>
        <v>896</v>
      </c>
      <c r="H154" s="13"/>
      <c r="I154" s="13"/>
      <c r="J154" s="13"/>
      <c r="K154" s="13"/>
      <c r="L154" s="13"/>
    </row>
    <row r="155" ht="40.5" spans="1:12">
      <c r="A155" s="9"/>
      <c r="B155" s="10"/>
      <c r="C155" s="10" t="s">
        <v>36</v>
      </c>
      <c r="D155" s="10" t="s">
        <v>118</v>
      </c>
      <c r="E155" s="11">
        <v>80</v>
      </c>
      <c r="F155" s="22">
        <v>58.8</v>
      </c>
      <c r="G155" s="39">
        <f t="shared" si="10"/>
        <v>4704</v>
      </c>
      <c r="H155" s="13"/>
      <c r="I155" s="13"/>
      <c r="J155" s="13"/>
      <c r="K155" s="13"/>
      <c r="L155" s="13"/>
    </row>
    <row r="156" ht="40.5" spans="1:12">
      <c r="A156" s="9"/>
      <c r="B156" s="10"/>
      <c r="C156" s="10" t="s">
        <v>36</v>
      </c>
      <c r="D156" s="10" t="s">
        <v>43</v>
      </c>
      <c r="E156" s="11">
        <v>40</v>
      </c>
      <c r="F156" s="22">
        <v>65.2</v>
      </c>
      <c r="G156" s="39">
        <f t="shared" si="10"/>
        <v>2608</v>
      </c>
      <c r="H156" s="13"/>
      <c r="I156" s="13"/>
      <c r="J156" s="13"/>
      <c r="K156" s="13"/>
      <c r="L156" s="13"/>
    </row>
    <row r="157" ht="40.5" spans="1:12">
      <c r="A157" s="9"/>
      <c r="B157" s="10"/>
      <c r="C157" s="10" t="s">
        <v>36</v>
      </c>
      <c r="D157" s="10" t="s">
        <v>121</v>
      </c>
      <c r="E157" s="11">
        <v>20</v>
      </c>
      <c r="F157" s="22">
        <v>65.2</v>
      </c>
      <c r="G157" s="39">
        <f t="shared" si="10"/>
        <v>1304</v>
      </c>
      <c r="H157" s="13"/>
      <c r="I157" s="13"/>
      <c r="J157" s="13"/>
      <c r="K157" s="13"/>
      <c r="L157" s="13"/>
    </row>
    <row r="158" ht="40.5" spans="1:12">
      <c r="A158" s="9"/>
      <c r="B158" s="10"/>
      <c r="C158" s="10" t="s">
        <v>87</v>
      </c>
      <c r="D158" s="10" t="s">
        <v>88</v>
      </c>
      <c r="E158" s="11">
        <v>80</v>
      </c>
      <c r="F158" s="22">
        <v>60.4</v>
      </c>
      <c r="G158" s="39">
        <f t="shared" si="10"/>
        <v>4832</v>
      </c>
      <c r="H158" s="13"/>
      <c r="I158" s="13"/>
      <c r="J158" s="13"/>
      <c r="K158" s="13"/>
      <c r="L158" s="13"/>
    </row>
    <row r="159" ht="40.5" spans="1:12">
      <c r="A159" s="9"/>
      <c r="B159" s="10"/>
      <c r="C159" s="10" t="s">
        <v>36</v>
      </c>
      <c r="D159" s="10" t="s">
        <v>89</v>
      </c>
      <c r="E159" s="11">
        <v>10</v>
      </c>
      <c r="F159" s="22">
        <v>77.9</v>
      </c>
      <c r="G159" s="39">
        <f t="shared" si="10"/>
        <v>779</v>
      </c>
      <c r="H159" s="13"/>
      <c r="I159" s="13"/>
      <c r="J159" s="13"/>
      <c r="K159" s="13"/>
      <c r="L159" s="13"/>
    </row>
    <row r="160" ht="20.25" spans="1:12">
      <c r="A160" s="9"/>
      <c r="B160" s="10"/>
      <c r="C160" s="10" t="s">
        <v>153</v>
      </c>
      <c r="D160" s="10" t="s">
        <v>154</v>
      </c>
      <c r="E160" s="11">
        <v>10</v>
      </c>
      <c r="F160" s="22">
        <v>182</v>
      </c>
      <c r="G160" s="39">
        <f t="shared" si="10"/>
        <v>1820</v>
      </c>
      <c r="H160" s="13"/>
      <c r="I160" s="13"/>
      <c r="J160" s="13"/>
      <c r="K160" s="13"/>
      <c r="L160" s="13"/>
    </row>
    <row r="161" ht="60.75" spans="1:12">
      <c r="A161" s="9"/>
      <c r="B161" s="10"/>
      <c r="C161" s="10" t="s">
        <v>90</v>
      </c>
      <c r="D161" s="10" t="s">
        <v>152</v>
      </c>
      <c r="E161" s="11">
        <v>10</v>
      </c>
      <c r="F161" s="22">
        <v>286</v>
      </c>
      <c r="G161" s="39">
        <f t="shared" si="10"/>
        <v>2860</v>
      </c>
      <c r="H161" s="13"/>
      <c r="I161" s="13"/>
      <c r="J161" s="13"/>
      <c r="K161" s="13"/>
      <c r="L161" s="13"/>
    </row>
    <row r="162" ht="20.25" spans="1:12">
      <c r="A162" s="9"/>
      <c r="B162" s="10"/>
      <c r="C162" s="10" t="s">
        <v>49</v>
      </c>
      <c r="D162" s="10" t="s">
        <v>50</v>
      </c>
      <c r="E162" s="11">
        <v>20</v>
      </c>
      <c r="F162" s="22">
        <v>65.2</v>
      </c>
      <c r="G162" s="39">
        <f t="shared" si="10"/>
        <v>1304</v>
      </c>
      <c r="H162" s="13"/>
      <c r="I162" s="13"/>
      <c r="J162" s="13"/>
      <c r="K162" s="13"/>
      <c r="L162" s="13"/>
    </row>
    <row r="163" ht="20.25" spans="1:12">
      <c r="A163" s="9"/>
      <c r="B163" s="10"/>
      <c r="C163" s="19" t="s">
        <v>51</v>
      </c>
      <c r="D163" s="19" t="s">
        <v>52</v>
      </c>
      <c r="E163" s="11">
        <v>10</v>
      </c>
      <c r="F163" s="22">
        <v>57.3</v>
      </c>
      <c r="G163" s="39">
        <f t="shared" si="10"/>
        <v>573</v>
      </c>
      <c r="H163" s="13"/>
      <c r="I163" s="13"/>
      <c r="J163" s="13"/>
      <c r="K163" s="13"/>
      <c r="L163" s="13"/>
    </row>
    <row r="164" ht="20.25" spans="1:12">
      <c r="A164" s="9"/>
      <c r="B164" s="10"/>
      <c r="C164" s="19" t="s">
        <v>23</v>
      </c>
      <c r="D164" s="19" t="s">
        <v>93</v>
      </c>
      <c r="E164" s="11">
        <v>10</v>
      </c>
      <c r="F164" s="22">
        <v>57.3</v>
      </c>
      <c r="G164" s="39">
        <f t="shared" si="10"/>
        <v>573</v>
      </c>
      <c r="H164" s="13"/>
      <c r="I164" s="13"/>
      <c r="J164" s="13"/>
      <c r="K164" s="13"/>
      <c r="L164" s="13"/>
    </row>
    <row r="165" ht="20.25" spans="1:12">
      <c r="A165" s="9"/>
      <c r="B165" s="10"/>
      <c r="C165" s="19" t="s">
        <v>23</v>
      </c>
      <c r="D165" s="19" t="s">
        <v>94</v>
      </c>
      <c r="E165" s="11">
        <v>10</v>
      </c>
      <c r="F165" s="22">
        <v>71.6</v>
      </c>
      <c r="G165" s="39">
        <f t="shared" si="10"/>
        <v>716</v>
      </c>
      <c r="H165" s="13"/>
      <c r="I165" s="13"/>
      <c r="J165" s="13"/>
      <c r="K165" s="13"/>
      <c r="L165" s="13"/>
    </row>
    <row r="166" ht="40.5" spans="1:12">
      <c r="A166" s="9"/>
      <c r="B166" s="10"/>
      <c r="C166" s="19" t="s">
        <v>23</v>
      </c>
      <c r="D166" s="19" t="s">
        <v>126</v>
      </c>
      <c r="E166" s="11">
        <v>10</v>
      </c>
      <c r="F166" s="22">
        <v>181.2</v>
      </c>
      <c r="G166" s="39">
        <f t="shared" si="10"/>
        <v>1812</v>
      </c>
      <c r="H166" s="13"/>
      <c r="I166" s="13"/>
      <c r="J166" s="13"/>
      <c r="K166" s="13"/>
      <c r="L166" s="13"/>
    </row>
    <row r="167" ht="40.5" spans="1:12">
      <c r="A167" s="9"/>
      <c r="B167" s="10"/>
      <c r="C167" s="10" t="s">
        <v>96</v>
      </c>
      <c r="D167" s="10" t="s">
        <v>97</v>
      </c>
      <c r="E167" s="11">
        <v>10</v>
      </c>
      <c r="F167" s="22">
        <v>22.3</v>
      </c>
      <c r="G167" s="39">
        <f t="shared" si="10"/>
        <v>223</v>
      </c>
      <c r="H167" s="13"/>
      <c r="I167" s="13"/>
      <c r="J167" s="13"/>
      <c r="K167" s="13"/>
      <c r="L167" s="13"/>
    </row>
    <row r="168" ht="40.5" spans="1:12">
      <c r="A168" s="9"/>
      <c r="B168" s="10"/>
      <c r="C168" s="10" t="s">
        <v>98</v>
      </c>
      <c r="D168" s="10" t="s">
        <v>127</v>
      </c>
      <c r="E168" s="11">
        <v>10</v>
      </c>
      <c r="F168" s="22">
        <v>28.5</v>
      </c>
      <c r="G168" s="39">
        <f t="shared" si="10"/>
        <v>285</v>
      </c>
      <c r="H168" s="13"/>
      <c r="I168" s="13"/>
      <c r="J168" s="13"/>
      <c r="K168" s="13"/>
      <c r="L168" s="13"/>
    </row>
    <row r="169" ht="60.75" spans="1:12">
      <c r="A169" s="9"/>
      <c r="B169" s="10"/>
      <c r="C169" s="10" t="s">
        <v>98</v>
      </c>
      <c r="D169" s="10" t="s">
        <v>100</v>
      </c>
      <c r="E169" s="11">
        <v>10</v>
      </c>
      <c r="F169" s="22">
        <v>14.4</v>
      </c>
      <c r="G169" s="39">
        <f t="shared" si="10"/>
        <v>144</v>
      </c>
      <c r="H169" s="13"/>
      <c r="I169" s="13"/>
      <c r="J169" s="13"/>
      <c r="K169" s="13"/>
      <c r="L169" s="13"/>
    </row>
    <row r="170" ht="40.5" spans="1:12">
      <c r="A170" s="9"/>
      <c r="B170" s="10"/>
      <c r="C170" s="10" t="s">
        <v>111</v>
      </c>
      <c r="D170" s="10" t="s">
        <v>112</v>
      </c>
      <c r="E170" s="11">
        <v>10</v>
      </c>
      <c r="F170" s="22">
        <v>142.6</v>
      </c>
      <c r="G170" s="39">
        <f t="shared" si="10"/>
        <v>1426</v>
      </c>
      <c r="H170" s="13"/>
      <c r="I170" s="13"/>
      <c r="J170" s="13"/>
      <c r="K170" s="13"/>
      <c r="L170" s="13"/>
    </row>
    <row r="171" ht="20.25" spans="1:12">
      <c r="A171" s="9"/>
      <c r="B171" s="10"/>
      <c r="C171" s="7" t="s">
        <v>27</v>
      </c>
      <c r="D171" s="7" t="s">
        <v>113</v>
      </c>
      <c r="E171" s="11">
        <v>20</v>
      </c>
      <c r="F171" s="11">
        <v>26.8</v>
      </c>
      <c r="G171" s="39">
        <f t="shared" si="10"/>
        <v>536</v>
      </c>
      <c r="H171" s="13"/>
      <c r="I171" s="13"/>
      <c r="J171" s="13"/>
      <c r="K171" s="13"/>
      <c r="L171" s="13"/>
    </row>
    <row r="172" ht="20.25" spans="1:12">
      <c r="A172" s="9"/>
      <c r="B172" s="10"/>
      <c r="C172" s="7" t="s">
        <v>27</v>
      </c>
      <c r="D172" s="7" t="s">
        <v>53</v>
      </c>
      <c r="E172" s="11">
        <v>10</v>
      </c>
      <c r="F172" s="11">
        <v>36.96</v>
      </c>
      <c r="G172" s="39">
        <f t="shared" si="10"/>
        <v>369.6</v>
      </c>
      <c r="H172" s="13"/>
      <c r="I172" s="13"/>
      <c r="J172" s="13"/>
      <c r="K172" s="13"/>
      <c r="L172" s="13"/>
    </row>
    <row r="173" ht="20.25" spans="1:12">
      <c r="A173" s="9"/>
      <c r="B173" s="10"/>
      <c r="C173" s="11" t="s">
        <v>114</v>
      </c>
      <c r="D173" s="10" t="s">
        <v>115</v>
      </c>
      <c r="E173" s="11">
        <v>10</v>
      </c>
      <c r="F173" s="22">
        <v>30</v>
      </c>
      <c r="G173" s="39">
        <f t="shared" si="10"/>
        <v>300</v>
      </c>
      <c r="H173" s="13"/>
      <c r="I173" s="13"/>
      <c r="J173" s="13"/>
      <c r="K173" s="13"/>
      <c r="L173" s="13"/>
    </row>
    <row r="174" ht="60.75" spans="1:12">
      <c r="A174" s="9"/>
      <c r="B174" s="10"/>
      <c r="C174" s="10" t="s">
        <v>103</v>
      </c>
      <c r="D174" s="10" t="s">
        <v>104</v>
      </c>
      <c r="E174" s="11">
        <v>10</v>
      </c>
      <c r="F174" s="22">
        <v>93.2</v>
      </c>
      <c r="G174" s="39">
        <f t="shared" si="10"/>
        <v>932</v>
      </c>
      <c r="H174" s="13"/>
      <c r="I174" s="13"/>
      <c r="J174" s="13"/>
      <c r="K174" s="13"/>
      <c r="L174" s="13"/>
    </row>
    <row r="175" ht="60.75" spans="1:12">
      <c r="A175" s="9"/>
      <c r="B175" s="10"/>
      <c r="C175" s="10" t="s">
        <v>105</v>
      </c>
      <c r="D175" s="10" t="s">
        <v>106</v>
      </c>
      <c r="E175" s="11">
        <v>10</v>
      </c>
      <c r="F175" s="22">
        <v>93.2</v>
      </c>
      <c r="G175" s="39">
        <f t="shared" si="10"/>
        <v>932</v>
      </c>
      <c r="H175" s="13"/>
      <c r="I175" s="13"/>
      <c r="J175" s="13"/>
      <c r="K175" s="13"/>
      <c r="L175" s="13"/>
    </row>
    <row r="176" ht="60.75" spans="1:12">
      <c r="A176" s="9"/>
      <c r="B176" s="10"/>
      <c r="C176" s="10" t="s">
        <v>128</v>
      </c>
      <c r="D176" s="10" t="s">
        <v>110</v>
      </c>
      <c r="E176" s="11">
        <v>20</v>
      </c>
      <c r="F176" s="22">
        <v>67.9</v>
      </c>
      <c r="G176" s="39">
        <f t="shared" si="10"/>
        <v>1358</v>
      </c>
      <c r="H176" s="13"/>
      <c r="I176" s="13"/>
      <c r="J176" s="13"/>
      <c r="K176" s="13"/>
      <c r="L176" s="13"/>
    </row>
    <row r="177" ht="40.5" spans="1:12">
      <c r="A177" s="9"/>
      <c r="B177" s="10"/>
      <c r="C177" s="24" t="s">
        <v>101</v>
      </c>
      <c r="D177" s="24" t="s">
        <v>102</v>
      </c>
      <c r="E177" s="11">
        <v>10</v>
      </c>
      <c r="F177" s="22">
        <v>105</v>
      </c>
      <c r="G177" s="39">
        <f t="shared" si="10"/>
        <v>1050</v>
      </c>
      <c r="H177" s="13"/>
      <c r="I177" s="13"/>
      <c r="J177" s="13"/>
      <c r="K177" s="13"/>
      <c r="L177" s="13"/>
    </row>
    <row r="178" ht="20.25" spans="1:12">
      <c r="A178" s="9">
        <v>14</v>
      </c>
      <c r="B178" s="27" t="s">
        <v>158</v>
      </c>
      <c r="C178" s="10" t="s">
        <v>46</v>
      </c>
      <c r="D178" s="10" t="s">
        <v>40</v>
      </c>
      <c r="E178" s="10">
        <v>60</v>
      </c>
      <c r="F178" s="10">
        <v>9</v>
      </c>
      <c r="G178" s="10">
        <f t="shared" si="10"/>
        <v>540</v>
      </c>
      <c r="H178" s="13"/>
      <c r="I178" s="13"/>
      <c r="J178" s="13"/>
      <c r="K178" s="13"/>
      <c r="L178" s="13"/>
    </row>
    <row r="179" ht="40.5" spans="1:12">
      <c r="A179" s="9"/>
      <c r="B179" s="29"/>
      <c r="C179" s="19" t="s">
        <v>41</v>
      </c>
      <c r="D179" s="19" t="s">
        <v>42</v>
      </c>
      <c r="E179" s="10">
        <v>60</v>
      </c>
      <c r="F179" s="10">
        <v>89.6</v>
      </c>
      <c r="G179" s="10">
        <f t="shared" si="10"/>
        <v>5376</v>
      </c>
      <c r="H179" s="13"/>
      <c r="I179" s="13"/>
      <c r="J179" s="13"/>
      <c r="K179" s="13"/>
      <c r="L179" s="13"/>
    </row>
    <row r="180" ht="20.25" spans="1:12">
      <c r="A180" s="9"/>
      <c r="B180" s="29"/>
      <c r="C180" s="10" t="s">
        <v>159</v>
      </c>
      <c r="D180" s="10" t="s">
        <v>160</v>
      </c>
      <c r="E180" s="10">
        <v>360</v>
      </c>
      <c r="F180" s="10">
        <v>63.5</v>
      </c>
      <c r="G180" s="10">
        <f t="shared" si="10"/>
        <v>22860</v>
      </c>
      <c r="H180" s="13"/>
      <c r="I180" s="13"/>
      <c r="J180" s="13"/>
      <c r="K180" s="13"/>
      <c r="L180" s="13"/>
    </row>
    <row r="181" ht="20.25" spans="1:12">
      <c r="A181" s="9"/>
      <c r="B181" s="29"/>
      <c r="C181" s="19" t="s">
        <v>54</v>
      </c>
      <c r="D181" s="19" t="s">
        <v>55</v>
      </c>
      <c r="E181" s="19">
        <v>60</v>
      </c>
      <c r="F181" s="19">
        <v>19</v>
      </c>
      <c r="G181" s="19">
        <f>E181*19</f>
        <v>1140</v>
      </c>
      <c r="H181" s="13"/>
      <c r="I181" s="13"/>
      <c r="J181" s="13"/>
      <c r="K181" s="13"/>
      <c r="L181" s="13"/>
    </row>
    <row r="182" ht="20.25" spans="1:12">
      <c r="A182" s="9"/>
      <c r="B182" s="29"/>
      <c r="C182" s="19" t="s">
        <v>54</v>
      </c>
      <c r="D182" s="19" t="s">
        <v>56</v>
      </c>
      <c r="E182" s="19">
        <v>60</v>
      </c>
      <c r="F182" s="19">
        <v>16</v>
      </c>
      <c r="G182" s="19">
        <f>E182*16</f>
        <v>960</v>
      </c>
      <c r="H182" s="13"/>
      <c r="I182" s="13"/>
      <c r="J182" s="13"/>
      <c r="K182" s="13"/>
      <c r="L182" s="13"/>
    </row>
    <row r="183" ht="20.25" spans="1:12">
      <c r="A183" s="9"/>
      <c r="B183" s="29"/>
      <c r="C183" s="19" t="s">
        <v>54</v>
      </c>
      <c r="D183" s="19" t="s">
        <v>161</v>
      </c>
      <c r="E183" s="19">
        <v>60</v>
      </c>
      <c r="F183" s="19">
        <v>14</v>
      </c>
      <c r="G183" s="19">
        <f>E183*14</f>
        <v>840</v>
      </c>
      <c r="H183" s="13"/>
      <c r="I183" s="13"/>
      <c r="J183" s="13"/>
      <c r="K183" s="13"/>
      <c r="L183" s="13"/>
    </row>
    <row r="184" ht="20.25" spans="1:12">
      <c r="A184" s="9"/>
      <c r="B184" s="29"/>
      <c r="C184" s="19" t="s">
        <v>54</v>
      </c>
      <c r="D184" s="19" t="s">
        <v>57</v>
      </c>
      <c r="E184" s="19">
        <v>60</v>
      </c>
      <c r="F184" s="19">
        <v>9</v>
      </c>
      <c r="G184" s="19">
        <f>E184*9</f>
        <v>540</v>
      </c>
      <c r="H184" s="13"/>
      <c r="I184" s="13"/>
      <c r="J184" s="13"/>
      <c r="K184" s="13"/>
      <c r="L184" s="13"/>
    </row>
    <row r="185" ht="20.25" spans="1:12">
      <c r="A185" s="9"/>
      <c r="B185" s="34"/>
      <c r="C185" s="19" t="s">
        <v>58</v>
      </c>
      <c r="D185" s="19" t="s">
        <v>59</v>
      </c>
      <c r="E185" s="19">
        <v>60</v>
      </c>
      <c r="F185" s="19">
        <v>16</v>
      </c>
      <c r="G185" s="19">
        <f>E185*16</f>
        <v>960</v>
      </c>
      <c r="H185" s="13"/>
      <c r="I185" s="13"/>
      <c r="J185" s="13"/>
      <c r="K185" s="13"/>
      <c r="L185" s="13"/>
    </row>
    <row r="186" ht="20.25" spans="1:12">
      <c r="A186" s="40"/>
      <c r="B186" s="41"/>
      <c r="C186" s="42"/>
      <c r="D186" s="42"/>
      <c r="E186" s="9"/>
      <c r="F186" s="38" t="s">
        <v>162</v>
      </c>
      <c r="G186" s="38">
        <f>SUM(G3:G185)</f>
        <v>350376.1</v>
      </c>
      <c r="H186" s="13"/>
      <c r="I186" s="13"/>
      <c r="J186" s="13"/>
      <c r="K186" s="13"/>
      <c r="L186" s="13"/>
    </row>
    <row r="187" ht="111" customHeight="1" spans="1:12">
      <c r="A187" s="43" t="s">
        <v>163</v>
      </c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5"/>
    </row>
    <row r="188" customFormat="1" spans="2:7">
      <c r="B188" s="2"/>
      <c r="C188" s="3"/>
      <c r="D188" s="3"/>
      <c r="E188" s="4"/>
      <c r="F188" s="4"/>
      <c r="G188" s="4"/>
    </row>
  </sheetData>
  <mergeCells count="28">
    <mergeCell ref="A1:G1"/>
    <mergeCell ref="A187:L187"/>
    <mergeCell ref="A3:A16"/>
    <mergeCell ref="A17:A19"/>
    <mergeCell ref="A20:A23"/>
    <mergeCell ref="A24:A34"/>
    <mergeCell ref="A35:A47"/>
    <mergeCell ref="A49:A76"/>
    <mergeCell ref="A77:A88"/>
    <mergeCell ref="A89:A99"/>
    <mergeCell ref="A100:A117"/>
    <mergeCell ref="A118:A132"/>
    <mergeCell ref="A133:A152"/>
    <mergeCell ref="A153:A177"/>
    <mergeCell ref="A178:A185"/>
    <mergeCell ref="B3:B16"/>
    <mergeCell ref="B17:B19"/>
    <mergeCell ref="B20:B23"/>
    <mergeCell ref="B24:B34"/>
    <mergeCell ref="B35:B47"/>
    <mergeCell ref="B49:B76"/>
    <mergeCell ref="B77:B88"/>
    <mergeCell ref="B89:B99"/>
    <mergeCell ref="B100:B117"/>
    <mergeCell ref="B118:B132"/>
    <mergeCell ref="B133:B152"/>
    <mergeCell ref="B153:B177"/>
    <mergeCell ref="B178:B185"/>
  </mergeCells>
  <pageMargins left="0.160416666666667" right="0.357638888888889" top="0.409027777777778" bottom="0.2125" header="0.511805555555556" footer="0.511805555555556"/>
  <pageSetup paperSize="9" scale="6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2025-11-26T08:15:48Z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F25453893E204639A489BB879812B16B_13</vt:lpwstr>
  </property>
</Properties>
</file>